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1640" activeTab="0"/>
  </bookViews>
  <sheets>
    <sheet name="申込書" sheetId="1" r:id="rId1"/>
    <sheet name="事務局使用" sheetId="2" r:id="rId2"/>
  </sheets>
  <definedNames>
    <definedName name="_xlfn.IFERROR" hidden="1">#NAME?</definedName>
    <definedName name="順序">'申込書'!$AB$1,'申込書'!$I$10,'申込書'!$Q$10,'申込書'!$AE$10,'申込書'!$I$13,'申込書'!$I$15,'申込書'!$O$18,'申込書'!$O$20,'申込書'!$O$22,'申込書'!$I$25,'申込書'!$AD$25,'申込書'!$T$42,'申込書'!$T$45,'申込書'!$A$53</definedName>
  </definedNames>
  <calcPr fullCalcOnLoad="1"/>
</workbook>
</file>

<file path=xl/sharedStrings.xml><?xml version="1.0" encoding="utf-8"?>
<sst xmlns="http://schemas.openxmlformats.org/spreadsheetml/2006/main" count="108" uniqueCount="101">
  <si>
    <t>受付番号：</t>
  </si>
  <si>
    <t xml:space="preserve">姓 </t>
  </si>
  <si>
    <t xml:space="preserve">名 </t>
  </si>
  <si>
    <t xml:space="preserve">名称 </t>
  </si>
  <si>
    <t xml:space="preserve">〒 </t>
  </si>
  <si>
    <t>◆通信欄</t>
  </si>
  <si>
    <t>◆申込先</t>
  </si>
  <si>
    <t>〒101-0041　東京都千代田区神田須田町2-7-1</t>
  </si>
  <si>
    <t>郵便振替</t>
  </si>
  <si>
    <t>銀行振込</t>
  </si>
  <si>
    <t>現金書留</t>
  </si>
  <si>
    <t>送金方法</t>
  </si>
  <si>
    <t>必要</t>
  </si>
  <si>
    <t>不要</t>
  </si>
  <si>
    <t>送金先</t>
  </si>
  <si>
    <t>処理予定日</t>
  </si>
  <si>
    <t>請求書・郵便振替の用紙</t>
  </si>
  <si>
    <t>本紙を同封のうえ、下記の申込先宛にご送金ください。</t>
  </si>
  <si>
    <t>氏　名</t>
  </si>
  <si>
    <t>◆支払方法</t>
  </si>
  <si>
    <t xml:space="preserve">E-mail </t>
  </si>
  <si>
    <t xml:space="preserve">TEL </t>
  </si>
  <si>
    <t>連絡先</t>
  </si>
  <si>
    <t>申込日：</t>
  </si>
  <si>
    <t>　　　  勤務先
　　　  自　宅</t>
  </si>
  <si>
    <t>受付番号</t>
  </si>
  <si>
    <t xml:space="preserve">  00130-2－123987
  一般社団法人表面技術協会</t>
  </si>
  <si>
    <t xml:space="preserve">  三菱東京UFJ銀行 室町支店 360637
  一般社団法人表面技術協会</t>
  </si>
  <si>
    <t>会員番号</t>
  </si>
  <si>
    <t>第127回講演大会（日本工業大学）参加申込書</t>
  </si>
  <si>
    <t>講演要旨集の事前入手</t>
  </si>
  <si>
    <r>
      <t>一般社団法人表面技術協会 第</t>
    </r>
    <r>
      <rPr>
        <sz val="11"/>
        <color indexed="8"/>
        <rFont val="ＭＳ Ｐゴシック"/>
        <family val="3"/>
      </rPr>
      <t>127回講演大会</t>
    </r>
    <r>
      <rPr>
        <sz val="11"/>
        <color indexed="8"/>
        <rFont val="ＭＳ Ｐゴシック"/>
        <family val="3"/>
      </rPr>
      <t>係</t>
    </r>
  </si>
  <si>
    <t>◆参加申込者</t>
  </si>
  <si>
    <t>希望しない</t>
  </si>
  <si>
    <t>◆参加コースおよび費用</t>
  </si>
  <si>
    <t>16,000円　　</t>
  </si>
  <si>
    <t>18,000円　　</t>
  </si>
  <si>
    <t>　希望する</t>
  </si>
  <si>
    <t>　D：　懇親会のみ</t>
  </si>
  <si>
    <t>　E：　学　生（懇親会のみ）</t>
  </si>
  <si>
    <t>会員</t>
  </si>
  <si>
    <t>会　員</t>
  </si>
  <si>
    <t>8,000円　　</t>
  </si>
  <si>
    <t>10,000円　　</t>
  </si>
  <si>
    <t>4,000円　　</t>
  </si>
  <si>
    <t>6,000円　　</t>
  </si>
  <si>
    <t>9,000円　　</t>
  </si>
  <si>
    <t>11,000円　　</t>
  </si>
  <si>
    <t>合　計</t>
  </si>
  <si>
    <t>要旨集送料</t>
  </si>
  <si>
    <t>参加登録費（事前登録）</t>
  </si>
  <si>
    <t>演算</t>
  </si>
  <si>
    <t>コース</t>
  </si>
  <si>
    <t>会員外</t>
  </si>
  <si>
    <t>要旨集</t>
  </si>
  <si>
    <t>◆送付先</t>
  </si>
  <si>
    <t>送付先</t>
  </si>
  <si>
    <t>◆要旨集</t>
  </si>
  <si>
    <t>◆コース</t>
  </si>
  <si>
    <t>◆会員</t>
  </si>
  <si>
    <t>◇送付先</t>
  </si>
  <si>
    <t>◇要旨集</t>
  </si>
  <si>
    <t>◆送金</t>
  </si>
  <si>
    <t>◇送金</t>
  </si>
  <si>
    <t>必要</t>
  </si>
  <si>
    <t>不要</t>
  </si>
  <si>
    <t>◆請求書</t>
  </si>
  <si>
    <t>◆参加費</t>
  </si>
  <si>
    <t>◆送料</t>
  </si>
  <si>
    <t>◆合計</t>
  </si>
  <si>
    <t>氏名</t>
  </si>
  <si>
    <t>勤務先</t>
  </si>
  <si>
    <t>部署名</t>
  </si>
  <si>
    <t>○金額</t>
  </si>
  <si>
    <t>×金額</t>
  </si>
  <si>
    <t>請求金額</t>
  </si>
  <si>
    <t>支払方法</t>
  </si>
  <si>
    <t>郵便番号</t>
  </si>
  <si>
    <t>住所</t>
  </si>
  <si>
    <t>参加証ほか
送付先</t>
  </si>
  <si>
    <t>請求書</t>
  </si>
  <si>
    <t>◇郵便</t>
  </si>
  <si>
    <t>◇銀行</t>
  </si>
  <si>
    <t>◇A</t>
  </si>
  <si>
    <t>◇B</t>
  </si>
  <si>
    <t>◇C</t>
  </si>
  <si>
    <t>◇D</t>
  </si>
  <si>
    <t>◇E</t>
  </si>
  <si>
    <t>　A：　一般講演、シンポジウム、ポスター発表</t>
  </si>
  <si>
    <t>　B：　一般講演、シンポジウム、ポスター発表、懇親会</t>
  </si>
  <si>
    <t>　C：　学　生（一般講演、シンポジウム、ポスター発表）</t>
  </si>
  <si>
    <t>参加コース
D、Eコース以外は
講演要旨集付</t>
  </si>
  <si>
    <r>
      <t>勤務先
o</t>
    </r>
    <r>
      <rPr>
        <sz val="10"/>
        <color indexed="8"/>
        <rFont val="ＭＳ Ｐゴシック"/>
        <family val="3"/>
      </rPr>
      <t>r</t>
    </r>
    <r>
      <rPr>
        <sz val="10"/>
        <color indexed="8"/>
        <rFont val="ＭＳ Ｐゴシック"/>
        <family val="3"/>
      </rPr>
      <t xml:space="preserve">
在学先</t>
    </r>
  </si>
  <si>
    <t xml:space="preserve">部署 </t>
  </si>
  <si>
    <t>住所1</t>
  </si>
  <si>
    <t>住所2</t>
  </si>
  <si>
    <t>― 事前登録　3月6日 (水) 締切 ―</t>
  </si>
  <si>
    <t>meeting@sfj.or.jp</t>
  </si>
  <si>
    <r>
      <t>E-mail</t>
    </r>
    <r>
      <rPr>
        <sz val="11"/>
        <color indexed="8"/>
        <rFont val="ＭＳ Ｐゴシック"/>
        <family val="3"/>
      </rPr>
      <t xml:space="preserve">： </t>
    </r>
  </si>
  <si>
    <t>FAX：　 03-3252-3288</t>
  </si>
  <si>
    <t>TEL：　 03-3252-3286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</si>
</sst>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F800]dddd\,\ mmmm\ dd\,\ yyyy"/>
  </numFmts>
  <fonts count="29"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21"/>
      <name val="ＭＳ Ｐゴシック"/>
      <family val="3"/>
    </font>
    <font>
      <sz val="8"/>
      <name val="ＭＳ Ｐゴシック"/>
      <family val="3"/>
    </font>
    <font>
      <b/>
      <sz val="12"/>
      <color indexed="2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>
        <color indexed="2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8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24" borderId="11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0" fillId="24" borderId="13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24" borderId="17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0" fillId="6" borderId="11" xfId="0" applyFont="1" applyFill="1" applyBorder="1" applyAlignment="1">
      <alignment vertical="center"/>
    </xf>
    <xf numFmtId="0" fontId="0" fillId="6" borderId="12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0" fillId="6" borderId="13" xfId="0" applyFont="1" applyFill="1" applyBorder="1" applyAlignment="1">
      <alignment vertical="center"/>
    </xf>
    <xf numFmtId="0" fontId="3" fillId="6" borderId="18" xfId="0" applyFont="1" applyFill="1" applyBorder="1" applyAlignment="1">
      <alignment vertical="center"/>
    </xf>
    <xf numFmtId="0" fontId="3" fillId="6" borderId="16" xfId="0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0" fontId="3" fillId="6" borderId="12" xfId="0" applyFont="1" applyFill="1" applyBorder="1" applyAlignment="1">
      <alignment vertical="center"/>
    </xf>
    <xf numFmtId="0" fontId="3" fillId="6" borderId="13" xfId="0" applyFont="1" applyFill="1" applyBorder="1" applyAlignment="1">
      <alignment vertical="center"/>
    </xf>
    <xf numFmtId="0" fontId="0" fillId="6" borderId="15" xfId="0" applyFont="1" applyFill="1" applyBorder="1" applyAlignment="1">
      <alignment vertical="center"/>
    </xf>
    <xf numFmtId="0" fontId="3" fillId="6" borderId="17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/>
    </xf>
    <xf numFmtId="0" fontId="3" fillId="6" borderId="14" xfId="0" applyFont="1" applyFill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0" fontId="0" fillId="6" borderId="1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6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" fillId="6" borderId="19" xfId="0" applyFont="1" applyFill="1" applyBorder="1" applyAlignment="1">
      <alignment vertical="center"/>
    </xf>
    <xf numFmtId="0" fontId="0" fillId="22" borderId="0" xfId="0" applyFill="1" applyBorder="1" applyAlignment="1" applyProtection="1">
      <alignment horizontal="left" vertical="center"/>
      <protection locked="0"/>
    </xf>
    <xf numFmtId="0" fontId="0" fillId="14" borderId="2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center" vertical="center"/>
      <protection/>
    </xf>
    <xf numFmtId="41" fontId="0" fillId="0" borderId="20" xfId="0" applyNumberFormat="1" applyBorder="1" applyAlignment="1" applyProtection="1">
      <alignment horizontal="left" vertical="center"/>
      <protection/>
    </xf>
    <xf numFmtId="0" fontId="0" fillId="0" borderId="20" xfId="0" applyNumberForma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3" fillId="14" borderId="16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/>
    </xf>
    <xf numFmtId="0" fontId="3" fillId="14" borderId="12" xfId="0" applyFont="1" applyFill="1" applyBorder="1" applyAlignment="1">
      <alignment horizontal="center" vertical="center"/>
    </xf>
    <xf numFmtId="0" fontId="3" fillId="14" borderId="15" xfId="0" applyFont="1" applyFill="1" applyBorder="1" applyAlignment="1">
      <alignment horizontal="center" vertical="center"/>
    </xf>
    <xf numFmtId="0" fontId="3" fillId="14" borderId="0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0" fontId="3" fillId="14" borderId="17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/>
    </xf>
    <xf numFmtId="0" fontId="5" fillId="25" borderId="19" xfId="0" applyFont="1" applyFill="1" applyBorder="1" applyAlignment="1" applyProtection="1">
      <alignment horizontal="center" vertical="center"/>
      <protection locked="0"/>
    </xf>
    <xf numFmtId="0" fontId="5" fillId="25" borderId="18" xfId="0" applyFont="1" applyFill="1" applyBorder="1" applyAlignment="1" applyProtection="1">
      <alignment horizontal="center" vertical="center"/>
      <protection locked="0"/>
    </xf>
    <xf numFmtId="0" fontId="5" fillId="25" borderId="21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>
      <alignment horizontal="right" vertical="center"/>
    </xf>
    <xf numFmtId="0" fontId="2" fillId="24" borderId="22" xfId="0" applyFont="1" applyFill="1" applyBorder="1" applyAlignment="1">
      <alignment horizontal="right" vertical="center" wrapText="1"/>
    </xf>
    <xf numFmtId="0" fontId="2" fillId="24" borderId="23" xfId="0" applyFont="1" applyFill="1" applyBorder="1" applyAlignment="1">
      <alignment horizontal="right" vertical="center"/>
    </xf>
    <xf numFmtId="176" fontId="3" fillId="26" borderId="19" xfId="0" applyNumberFormat="1" applyFont="1" applyFill="1" applyBorder="1" applyAlignment="1" applyProtection="1">
      <alignment horizontal="left" vertical="center" indent="1"/>
      <protection locked="0"/>
    </xf>
    <xf numFmtId="176" fontId="3" fillId="26" borderId="18" xfId="0" applyNumberFormat="1" applyFont="1" applyFill="1" applyBorder="1" applyAlignment="1" applyProtection="1">
      <alignment horizontal="left" vertical="center" indent="1"/>
      <protection locked="0"/>
    </xf>
    <xf numFmtId="176" fontId="3" fillId="26" borderId="21" xfId="0" applyNumberFormat="1" applyFont="1" applyFill="1" applyBorder="1" applyAlignment="1" applyProtection="1">
      <alignment horizontal="left" vertical="center" indent="1"/>
      <protection locked="0"/>
    </xf>
    <xf numFmtId="0" fontId="3" fillId="26" borderId="19" xfId="0" applyFont="1" applyFill="1" applyBorder="1" applyAlignment="1" applyProtection="1">
      <alignment horizontal="left" vertical="center" indent="1"/>
      <protection locked="0"/>
    </xf>
    <xf numFmtId="0" fontId="3" fillId="26" borderId="18" xfId="0" applyFont="1" applyFill="1" applyBorder="1" applyAlignment="1" applyProtection="1">
      <alignment horizontal="left" vertical="center" indent="1"/>
      <protection locked="0"/>
    </xf>
    <xf numFmtId="0" fontId="3" fillId="26" borderId="21" xfId="0" applyFont="1" applyFill="1" applyBorder="1" applyAlignment="1" applyProtection="1">
      <alignment horizontal="left" vertical="center" indent="1"/>
      <protection locked="0"/>
    </xf>
    <xf numFmtId="0" fontId="3" fillId="24" borderId="16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left" vertical="center"/>
    </xf>
    <xf numFmtId="0" fontId="3" fillId="24" borderId="15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5" fillId="14" borderId="19" xfId="0" applyFont="1" applyFill="1" applyBorder="1" applyAlignment="1">
      <alignment horizontal="center" vertical="center"/>
    </xf>
    <xf numFmtId="0" fontId="5" fillId="14" borderId="18" xfId="0" applyFont="1" applyFill="1" applyBorder="1" applyAlignment="1">
      <alignment horizontal="center" vertical="center"/>
    </xf>
    <xf numFmtId="0" fontId="5" fillId="14" borderId="21" xfId="0" applyFont="1" applyFill="1" applyBorder="1" applyAlignment="1">
      <alignment horizontal="center" vertical="center"/>
    </xf>
    <xf numFmtId="49" fontId="3" fillId="26" borderId="19" xfId="0" applyNumberFormat="1" applyFont="1" applyFill="1" applyBorder="1" applyAlignment="1" applyProtection="1">
      <alignment horizontal="left" vertical="center" indent="1"/>
      <protection locked="0"/>
    </xf>
    <xf numFmtId="49" fontId="3" fillId="26" borderId="18" xfId="0" applyNumberFormat="1" applyFont="1" applyFill="1" applyBorder="1" applyAlignment="1" applyProtection="1">
      <alignment horizontal="left" vertical="center" indent="1"/>
      <protection locked="0"/>
    </xf>
    <xf numFmtId="49" fontId="3" fillId="26" borderId="21" xfId="0" applyNumberFormat="1" applyFont="1" applyFill="1" applyBorder="1" applyAlignment="1" applyProtection="1">
      <alignment horizontal="left" vertical="center" indent="1"/>
      <protection locked="0"/>
    </xf>
    <xf numFmtId="0" fontId="24" fillId="6" borderId="20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right" vertical="center"/>
    </xf>
    <xf numFmtId="0" fontId="2" fillId="6" borderId="27" xfId="0" applyFont="1" applyFill="1" applyBorder="1" applyAlignment="1">
      <alignment horizontal="left" vertical="center"/>
    </xf>
    <xf numFmtId="0" fontId="2" fillId="6" borderId="18" xfId="0" applyFont="1" applyFill="1" applyBorder="1" applyAlignment="1">
      <alignment horizontal="left" vertical="center"/>
    </xf>
    <xf numFmtId="0" fontId="2" fillId="6" borderId="21" xfId="0" applyFont="1" applyFill="1" applyBorder="1" applyAlignment="1">
      <alignment horizontal="left" vertical="center"/>
    </xf>
    <xf numFmtId="0" fontId="2" fillId="6" borderId="16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left" vertical="center"/>
    </xf>
    <xf numFmtId="0" fontId="2" fillId="6" borderId="15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left" vertical="center"/>
    </xf>
    <xf numFmtId="0" fontId="2" fillId="6" borderId="17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/>
    </xf>
    <xf numFmtId="0" fontId="2" fillId="6" borderId="14" xfId="0" applyFont="1" applyFill="1" applyBorder="1" applyAlignment="1">
      <alignment horizontal="left" vertical="center"/>
    </xf>
    <xf numFmtId="177" fontId="3" fillId="26" borderId="19" xfId="0" applyNumberFormat="1" applyFont="1" applyFill="1" applyBorder="1" applyAlignment="1" applyProtection="1">
      <alignment horizontal="center" vertical="center"/>
      <protection locked="0"/>
    </xf>
    <xf numFmtId="177" fontId="3" fillId="26" borderId="18" xfId="0" applyNumberFormat="1" applyFont="1" applyFill="1" applyBorder="1" applyAlignment="1" applyProtection="1">
      <alignment horizontal="center" vertical="center"/>
      <protection locked="0"/>
    </xf>
    <xf numFmtId="177" fontId="3" fillId="26" borderId="21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5" fillId="27" borderId="16" xfId="0" applyFont="1" applyFill="1" applyBorder="1" applyAlignment="1">
      <alignment horizontal="center" vertical="center" wrapText="1"/>
    </xf>
    <xf numFmtId="0" fontId="5" fillId="27" borderId="11" xfId="0" applyFont="1" applyFill="1" applyBorder="1" applyAlignment="1">
      <alignment horizontal="center" vertical="center" wrapText="1"/>
    </xf>
    <xf numFmtId="0" fontId="5" fillId="27" borderId="12" xfId="0" applyFont="1" applyFill="1" applyBorder="1" applyAlignment="1">
      <alignment horizontal="center" vertical="center" wrapText="1"/>
    </xf>
    <xf numFmtId="0" fontId="5" fillId="27" borderId="15" xfId="0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horizontal="center" vertical="center" wrapText="1"/>
    </xf>
    <xf numFmtId="0" fontId="5" fillId="27" borderId="13" xfId="0" applyFont="1" applyFill="1" applyBorder="1" applyAlignment="1">
      <alignment horizontal="center" vertical="center" wrapText="1"/>
    </xf>
    <xf numFmtId="0" fontId="5" fillId="27" borderId="17" xfId="0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horizontal="center" vertical="center" wrapText="1"/>
    </xf>
    <xf numFmtId="0" fontId="5" fillId="27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right" vertical="center"/>
    </xf>
    <xf numFmtId="0" fontId="2" fillId="24" borderId="13" xfId="0" applyFont="1" applyFill="1" applyBorder="1" applyAlignment="1">
      <alignment horizontal="right" vertical="center"/>
    </xf>
    <xf numFmtId="0" fontId="3" fillId="14" borderId="16" xfId="0" applyFont="1" applyFill="1" applyBorder="1" applyAlignment="1">
      <alignment horizontal="center" vertical="center"/>
    </xf>
    <xf numFmtId="0" fontId="5" fillId="26" borderId="19" xfId="0" applyFont="1" applyFill="1" applyBorder="1" applyAlignment="1" applyProtection="1">
      <alignment horizontal="left" vertical="center" indent="1"/>
      <protection locked="0"/>
    </xf>
    <xf numFmtId="0" fontId="5" fillId="26" borderId="18" xfId="0" applyFont="1" applyFill="1" applyBorder="1" applyAlignment="1" applyProtection="1">
      <alignment horizontal="left" vertical="center" indent="1"/>
      <protection locked="0"/>
    </xf>
    <xf numFmtId="0" fontId="5" fillId="26" borderId="21" xfId="0" applyFont="1" applyFill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77" fontId="4" fillId="0" borderId="28" xfId="0" applyNumberFormat="1" applyFont="1" applyBorder="1" applyAlignment="1" applyProtection="1">
      <alignment horizontal="center"/>
      <protection locked="0"/>
    </xf>
    <xf numFmtId="177" fontId="4" fillId="0" borderId="29" xfId="0" applyNumberFormat="1" applyFont="1" applyBorder="1" applyAlignment="1" applyProtection="1">
      <alignment horizontal="center"/>
      <protection locked="0"/>
    </xf>
    <xf numFmtId="177" fontId="4" fillId="0" borderId="30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center" vertical="center"/>
    </xf>
    <xf numFmtId="0" fontId="3" fillId="24" borderId="0" xfId="0" applyFont="1" applyFill="1" applyBorder="1" applyAlignment="1">
      <alignment horizontal="right" vertical="center"/>
    </xf>
    <xf numFmtId="0" fontId="3" fillId="0" borderId="16" xfId="0" applyFont="1" applyBorder="1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vertical="top"/>
      <protection locked="0"/>
    </xf>
    <xf numFmtId="0" fontId="3" fillId="0" borderId="15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13" xfId="0" applyFont="1" applyBorder="1" applyAlignment="1" applyProtection="1">
      <alignment vertical="top"/>
      <protection locked="0"/>
    </xf>
    <xf numFmtId="0" fontId="3" fillId="0" borderId="17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3" fillId="0" borderId="14" xfId="0" applyFont="1" applyBorder="1" applyAlignment="1" applyProtection="1">
      <alignment vertical="top"/>
      <protection locked="0"/>
    </xf>
    <xf numFmtId="0" fontId="2" fillId="6" borderId="19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right" vertical="center"/>
    </xf>
    <xf numFmtId="0" fontId="2" fillId="6" borderId="25" xfId="0" applyFont="1" applyFill="1" applyBorder="1" applyAlignment="1">
      <alignment horizontal="right" vertical="center"/>
    </xf>
    <xf numFmtId="0" fontId="2" fillId="6" borderId="26" xfId="0" applyFont="1" applyFill="1" applyBorder="1" applyAlignment="1">
      <alignment horizontal="right" vertical="center"/>
    </xf>
    <xf numFmtId="0" fontId="2" fillId="6" borderId="19" xfId="0" applyFont="1" applyFill="1" applyBorder="1" applyAlignment="1">
      <alignment horizontal="right" vertical="center"/>
    </xf>
    <xf numFmtId="0" fontId="2" fillId="6" borderId="18" xfId="0" applyFont="1" applyFill="1" applyBorder="1" applyAlignment="1">
      <alignment horizontal="right" vertical="center"/>
    </xf>
    <xf numFmtId="0" fontId="2" fillId="6" borderId="21" xfId="0" applyFont="1" applyFill="1" applyBorder="1" applyAlignment="1">
      <alignment horizontal="right" vertical="center"/>
    </xf>
    <xf numFmtId="0" fontId="5" fillId="14" borderId="15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5" fillId="14" borderId="17" xfId="0" applyFont="1" applyFill="1" applyBorder="1" applyAlignment="1">
      <alignment horizontal="center" vertical="center"/>
    </xf>
    <xf numFmtId="0" fontId="5" fillId="14" borderId="10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3" fillId="26" borderId="19" xfId="0" applyFont="1" applyFill="1" applyBorder="1" applyAlignment="1" applyProtection="1">
      <alignment horizontal="left" vertical="center" indent="1"/>
      <protection locked="0"/>
    </xf>
    <xf numFmtId="0" fontId="3" fillId="26" borderId="19" xfId="0" applyFont="1" applyFill="1" applyBorder="1" applyAlignment="1" applyProtection="1">
      <alignment horizontal="center" vertical="center"/>
      <protection locked="0"/>
    </xf>
    <xf numFmtId="0" fontId="3" fillId="26" borderId="18" xfId="0" applyFont="1" applyFill="1" applyBorder="1" applyAlignment="1" applyProtection="1">
      <alignment horizontal="center" vertical="center"/>
      <protection locked="0"/>
    </xf>
    <xf numFmtId="0" fontId="3" fillId="26" borderId="21" xfId="0" applyFont="1" applyFill="1" applyBorder="1" applyAlignment="1" applyProtection="1">
      <alignment horizontal="center" vertical="center"/>
      <protection locked="0"/>
    </xf>
    <xf numFmtId="0" fontId="4" fillId="6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6" borderId="18" xfId="0" applyFont="1" applyFill="1" applyBorder="1" applyAlignment="1">
      <alignment horizontal="left" vertical="center"/>
    </xf>
    <xf numFmtId="0" fontId="2" fillId="6" borderId="21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7" fillId="0" borderId="0" xfId="43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eting@sfj.or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0"/>
  <sheetViews>
    <sheetView showGridLines="0" tabSelected="1" workbookViewId="0" topLeftCell="A1">
      <selection activeCell="I10" sqref="I10:N10"/>
    </sheetView>
  </sheetViews>
  <sheetFormatPr defaultColWidth="2.25390625" defaultRowHeight="13.5"/>
  <cols>
    <col min="1" max="16384" width="2.25390625" style="1" customWidth="1"/>
  </cols>
  <sheetData>
    <row r="1" spans="25:40" ht="15.75" customHeight="1">
      <c r="Y1" s="6" t="s">
        <v>23</v>
      </c>
      <c r="Z1" s="7"/>
      <c r="AA1" s="7"/>
      <c r="AB1" s="128"/>
      <c r="AC1" s="129"/>
      <c r="AD1" s="129"/>
      <c r="AE1" s="129"/>
      <c r="AF1" s="130"/>
      <c r="AG1" s="8"/>
      <c r="AH1" s="6" t="s">
        <v>0</v>
      </c>
      <c r="AI1" s="7"/>
      <c r="AJ1" s="7"/>
      <c r="AK1" s="127"/>
      <c r="AL1" s="127"/>
      <c r="AM1" s="127"/>
      <c r="AN1" s="127"/>
    </row>
    <row r="2" spans="30:40" ht="13.5">
      <c r="AD2" s="5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7.5" customHeight="1">
      <c r="A3" s="111" t="s">
        <v>29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1:40" ht="7.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0" ht="7.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</row>
    <row r="6" spans="1:40" ht="20.25" customHeight="1">
      <c r="A6" s="131" t="s">
        <v>96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</row>
    <row r="7" ht="13.5">
      <c r="A7" s="37" t="s">
        <v>32</v>
      </c>
    </row>
    <row r="8" spans="1:40" ht="4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9.75" customHeight="1">
      <c r="A9" s="123" t="s">
        <v>18</v>
      </c>
      <c r="B9" s="56"/>
      <c r="C9" s="56"/>
      <c r="D9" s="56"/>
      <c r="E9" s="57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12" t="s">
        <v>28</v>
      </c>
      <c r="Z9" s="113"/>
      <c r="AA9" s="113"/>
      <c r="AB9" s="113"/>
      <c r="AC9" s="114"/>
      <c r="AD9" s="17"/>
      <c r="AE9" s="9"/>
      <c r="AF9" s="9"/>
      <c r="AG9" s="9"/>
      <c r="AH9" s="9"/>
      <c r="AI9" s="9"/>
      <c r="AJ9" s="9"/>
      <c r="AK9" s="9"/>
      <c r="AL9" s="9"/>
      <c r="AM9" s="9"/>
      <c r="AN9" s="10"/>
    </row>
    <row r="10" spans="1:40" ht="18" customHeight="1">
      <c r="A10" s="58"/>
      <c r="B10" s="59"/>
      <c r="C10" s="59"/>
      <c r="D10" s="59"/>
      <c r="E10" s="60"/>
      <c r="F10" s="12"/>
      <c r="G10" s="67" t="s">
        <v>1</v>
      </c>
      <c r="H10" s="67"/>
      <c r="I10" s="73"/>
      <c r="J10" s="74"/>
      <c r="K10" s="74"/>
      <c r="L10" s="74"/>
      <c r="M10" s="74"/>
      <c r="N10" s="75"/>
      <c r="O10" s="121" t="s">
        <v>2</v>
      </c>
      <c r="P10" s="122"/>
      <c r="Q10" s="124"/>
      <c r="R10" s="125"/>
      <c r="S10" s="125"/>
      <c r="T10" s="125"/>
      <c r="U10" s="125"/>
      <c r="V10" s="126"/>
      <c r="W10" s="12"/>
      <c r="X10" s="12"/>
      <c r="Y10" s="115"/>
      <c r="Z10" s="116"/>
      <c r="AA10" s="116"/>
      <c r="AB10" s="116"/>
      <c r="AC10" s="117"/>
      <c r="AD10" s="18"/>
      <c r="AE10" s="64"/>
      <c r="AF10" s="65"/>
      <c r="AG10" s="65"/>
      <c r="AH10" s="65"/>
      <c r="AI10" s="65"/>
      <c r="AJ10" s="65"/>
      <c r="AK10" s="65"/>
      <c r="AL10" s="65"/>
      <c r="AM10" s="66"/>
      <c r="AN10" s="11"/>
    </row>
    <row r="11" spans="1:40" ht="9.75" customHeight="1">
      <c r="A11" s="61"/>
      <c r="B11" s="62"/>
      <c r="C11" s="62"/>
      <c r="D11" s="62"/>
      <c r="E11" s="6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18"/>
      <c r="Z11" s="119"/>
      <c r="AA11" s="119"/>
      <c r="AB11" s="119"/>
      <c r="AC11" s="120"/>
      <c r="AD11" s="19"/>
      <c r="AE11" s="13"/>
      <c r="AF11" s="13"/>
      <c r="AG11" s="13"/>
      <c r="AH11" s="13"/>
      <c r="AI11" s="13"/>
      <c r="AJ11" s="13"/>
      <c r="AK11" s="13"/>
      <c r="AL11" s="13"/>
      <c r="AM11" s="13"/>
      <c r="AN11" s="14"/>
    </row>
    <row r="12" spans="1:40" ht="9.75" customHeight="1">
      <c r="A12" s="55" t="s">
        <v>92</v>
      </c>
      <c r="B12" s="56"/>
      <c r="C12" s="56"/>
      <c r="D12" s="56"/>
      <c r="E12" s="57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10"/>
    </row>
    <row r="13" spans="1:40" ht="18" customHeight="1">
      <c r="A13" s="58"/>
      <c r="B13" s="59"/>
      <c r="C13" s="59"/>
      <c r="D13" s="59"/>
      <c r="E13" s="60"/>
      <c r="F13" s="67" t="s">
        <v>3</v>
      </c>
      <c r="G13" s="67"/>
      <c r="H13" s="67"/>
      <c r="I13" s="73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5"/>
      <c r="AN13" s="11"/>
    </row>
    <row r="14" spans="1:40" ht="6.75" customHeight="1">
      <c r="A14" s="58"/>
      <c r="B14" s="59"/>
      <c r="C14" s="59"/>
      <c r="D14" s="59"/>
      <c r="E14" s="60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1"/>
    </row>
    <row r="15" spans="1:40" ht="18" customHeight="1">
      <c r="A15" s="58"/>
      <c r="B15" s="59"/>
      <c r="C15" s="59"/>
      <c r="D15" s="59"/>
      <c r="E15" s="60"/>
      <c r="F15" s="67" t="s">
        <v>93</v>
      </c>
      <c r="G15" s="67"/>
      <c r="H15" s="67"/>
      <c r="I15" s="73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5"/>
      <c r="AN15" s="11"/>
    </row>
    <row r="16" spans="1:40" ht="9.75" customHeight="1">
      <c r="A16" s="61"/>
      <c r="B16" s="62"/>
      <c r="C16" s="62"/>
      <c r="D16" s="62"/>
      <c r="E16" s="6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4"/>
    </row>
    <row r="17" spans="1:40" ht="9.75" customHeight="1">
      <c r="A17" s="55" t="s">
        <v>79</v>
      </c>
      <c r="B17" s="56"/>
      <c r="C17" s="56"/>
      <c r="D17" s="56"/>
      <c r="E17" s="57"/>
      <c r="F17" s="76" t="s">
        <v>24</v>
      </c>
      <c r="G17" s="77"/>
      <c r="H17" s="77"/>
      <c r="I17" s="77"/>
      <c r="J17" s="77"/>
      <c r="K17" s="78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0"/>
    </row>
    <row r="18" spans="1:40" ht="18" customHeight="1">
      <c r="A18" s="58"/>
      <c r="B18" s="59"/>
      <c r="C18" s="59"/>
      <c r="D18" s="59"/>
      <c r="E18" s="60"/>
      <c r="F18" s="79"/>
      <c r="G18" s="80"/>
      <c r="H18" s="80"/>
      <c r="I18" s="80"/>
      <c r="J18" s="80"/>
      <c r="K18" s="81"/>
      <c r="L18" s="15"/>
      <c r="M18" s="67" t="s">
        <v>4</v>
      </c>
      <c r="N18" s="67"/>
      <c r="O18" s="70"/>
      <c r="P18" s="71"/>
      <c r="Q18" s="71"/>
      <c r="R18" s="71"/>
      <c r="S18" s="71"/>
      <c r="T18" s="72"/>
      <c r="U18" s="16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1"/>
    </row>
    <row r="19" spans="1:40" ht="6.75" customHeight="1">
      <c r="A19" s="58"/>
      <c r="B19" s="59"/>
      <c r="C19" s="59"/>
      <c r="D19" s="59"/>
      <c r="E19" s="60"/>
      <c r="F19" s="79"/>
      <c r="G19" s="80"/>
      <c r="H19" s="80"/>
      <c r="I19" s="80"/>
      <c r="J19" s="80"/>
      <c r="K19" s="81"/>
      <c r="L19" s="15"/>
      <c r="M19" s="15"/>
      <c r="N19" s="15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1"/>
    </row>
    <row r="20" spans="1:40" ht="18" customHeight="1">
      <c r="A20" s="58"/>
      <c r="B20" s="59"/>
      <c r="C20" s="59"/>
      <c r="D20" s="59"/>
      <c r="E20" s="60"/>
      <c r="F20" s="79"/>
      <c r="G20" s="80"/>
      <c r="H20" s="80"/>
      <c r="I20" s="80"/>
      <c r="J20" s="80"/>
      <c r="K20" s="81"/>
      <c r="L20" s="68" t="s">
        <v>94</v>
      </c>
      <c r="M20" s="67"/>
      <c r="N20" s="69"/>
      <c r="O20" s="73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5"/>
      <c r="AN20" s="11"/>
    </row>
    <row r="21" spans="1:40" ht="6.75" customHeight="1">
      <c r="A21" s="58"/>
      <c r="B21" s="59"/>
      <c r="C21" s="59"/>
      <c r="D21" s="59"/>
      <c r="E21" s="60"/>
      <c r="F21" s="79"/>
      <c r="G21" s="80"/>
      <c r="H21" s="80"/>
      <c r="I21" s="80"/>
      <c r="J21" s="80"/>
      <c r="K21" s="81"/>
      <c r="L21" s="15"/>
      <c r="M21" s="15"/>
      <c r="N21" s="15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1"/>
    </row>
    <row r="22" spans="1:40" ht="18" customHeight="1">
      <c r="A22" s="58"/>
      <c r="B22" s="59"/>
      <c r="C22" s="59"/>
      <c r="D22" s="59"/>
      <c r="E22" s="60"/>
      <c r="F22" s="79"/>
      <c r="G22" s="80"/>
      <c r="H22" s="80"/>
      <c r="I22" s="80"/>
      <c r="J22" s="80"/>
      <c r="K22" s="81"/>
      <c r="L22" s="68" t="s">
        <v>95</v>
      </c>
      <c r="M22" s="67"/>
      <c r="N22" s="69"/>
      <c r="O22" s="88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90"/>
      <c r="AN22" s="11"/>
    </row>
    <row r="23" spans="1:40" ht="9.75" customHeight="1">
      <c r="A23" s="61"/>
      <c r="B23" s="62"/>
      <c r="C23" s="62"/>
      <c r="D23" s="62"/>
      <c r="E23" s="63"/>
      <c r="F23" s="82"/>
      <c r="G23" s="83"/>
      <c r="H23" s="83"/>
      <c r="I23" s="83"/>
      <c r="J23" s="83"/>
      <c r="K23" s="8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4"/>
    </row>
    <row r="24" spans="1:40" ht="9.75" customHeight="1">
      <c r="A24" s="123" t="s">
        <v>22</v>
      </c>
      <c r="B24" s="56"/>
      <c r="C24" s="56"/>
      <c r="D24" s="56"/>
      <c r="E24" s="57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0"/>
    </row>
    <row r="25" spans="1:40" ht="18" customHeight="1">
      <c r="A25" s="58"/>
      <c r="B25" s="59"/>
      <c r="C25" s="59"/>
      <c r="D25" s="59"/>
      <c r="E25" s="60"/>
      <c r="F25" s="132" t="s">
        <v>20</v>
      </c>
      <c r="G25" s="132"/>
      <c r="H25" s="132"/>
      <c r="I25" s="157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5"/>
      <c r="AA25" s="12"/>
      <c r="AB25" s="132" t="s">
        <v>21</v>
      </c>
      <c r="AC25" s="132"/>
      <c r="AD25" s="158"/>
      <c r="AE25" s="159"/>
      <c r="AF25" s="159"/>
      <c r="AG25" s="159"/>
      <c r="AH25" s="159"/>
      <c r="AI25" s="159"/>
      <c r="AJ25" s="159"/>
      <c r="AK25" s="159"/>
      <c r="AL25" s="159"/>
      <c r="AM25" s="160"/>
      <c r="AN25" s="11"/>
    </row>
    <row r="26" spans="1:40" ht="9.75" customHeight="1">
      <c r="A26" s="61"/>
      <c r="B26" s="62"/>
      <c r="C26" s="62"/>
      <c r="D26" s="62"/>
      <c r="E26" s="6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4"/>
    </row>
    <row r="27" spans="1:12" ht="16.5" customHeight="1">
      <c r="A27" s="2"/>
      <c r="B27" s="2"/>
      <c r="C27" s="2"/>
      <c r="D27" s="2"/>
      <c r="E27" s="2"/>
      <c r="G27" s="2"/>
      <c r="H27" s="2"/>
      <c r="I27" s="2"/>
      <c r="J27" s="2"/>
      <c r="K27" s="2"/>
      <c r="L27" s="2"/>
    </row>
    <row r="28" spans="1:40" ht="13.5" customHeight="1">
      <c r="A28" s="162" t="s">
        <v>34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AC28" s="161" t="s">
        <v>50</v>
      </c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</row>
    <row r="29" spans="1:40" ht="7.5" customHeight="1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40"/>
      <c r="AC29" s="91" t="s">
        <v>41</v>
      </c>
      <c r="AD29" s="91"/>
      <c r="AE29" s="91"/>
      <c r="AF29" s="91"/>
      <c r="AG29" s="91"/>
      <c r="AH29" s="91"/>
      <c r="AI29" s="91" t="s">
        <v>53</v>
      </c>
      <c r="AJ29" s="91"/>
      <c r="AK29" s="91"/>
      <c r="AL29" s="91"/>
      <c r="AM29" s="91"/>
      <c r="AN29" s="91"/>
    </row>
    <row r="30" spans="1:40" ht="4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4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</row>
    <row r="31" spans="1:40" ht="30" customHeight="1">
      <c r="A31" s="150" t="s">
        <v>91</v>
      </c>
      <c r="B31" s="151"/>
      <c r="C31" s="151"/>
      <c r="D31" s="151"/>
      <c r="E31" s="151"/>
      <c r="F31" s="151"/>
      <c r="G31" s="151"/>
      <c r="H31" s="151"/>
      <c r="I31" s="152"/>
      <c r="J31" s="27"/>
      <c r="K31" s="96" t="s">
        <v>88</v>
      </c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8"/>
      <c r="AC31" s="95" t="s">
        <v>42</v>
      </c>
      <c r="AD31" s="95"/>
      <c r="AE31" s="95"/>
      <c r="AF31" s="95"/>
      <c r="AG31" s="95"/>
      <c r="AH31" s="95"/>
      <c r="AI31" s="95" t="s">
        <v>43</v>
      </c>
      <c r="AJ31" s="95"/>
      <c r="AK31" s="95"/>
      <c r="AL31" s="95"/>
      <c r="AM31" s="95"/>
      <c r="AN31" s="95"/>
    </row>
    <row r="32" spans="1:40" ht="30" customHeight="1">
      <c r="A32" s="153"/>
      <c r="B32" s="151"/>
      <c r="C32" s="151"/>
      <c r="D32" s="151"/>
      <c r="E32" s="151"/>
      <c r="F32" s="151"/>
      <c r="G32" s="151"/>
      <c r="H32" s="151"/>
      <c r="I32" s="152"/>
      <c r="J32" s="42"/>
      <c r="K32" s="163" t="s">
        <v>89</v>
      </c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4"/>
      <c r="AC32" s="95" t="s">
        <v>35</v>
      </c>
      <c r="AD32" s="95"/>
      <c r="AE32" s="95"/>
      <c r="AF32" s="95"/>
      <c r="AG32" s="95"/>
      <c r="AH32" s="95"/>
      <c r="AI32" s="95" t="s">
        <v>36</v>
      </c>
      <c r="AJ32" s="95"/>
      <c r="AK32" s="95"/>
      <c r="AL32" s="95"/>
      <c r="AM32" s="95"/>
      <c r="AN32" s="95"/>
    </row>
    <row r="33" spans="1:40" ht="30" customHeight="1">
      <c r="A33" s="153"/>
      <c r="B33" s="151"/>
      <c r="C33" s="151"/>
      <c r="D33" s="151"/>
      <c r="E33" s="151"/>
      <c r="F33" s="151"/>
      <c r="G33" s="151"/>
      <c r="H33" s="151"/>
      <c r="I33" s="152"/>
      <c r="J33" s="42"/>
      <c r="K33" s="163" t="s">
        <v>90</v>
      </c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4"/>
      <c r="AC33" s="95" t="s">
        <v>44</v>
      </c>
      <c r="AD33" s="95"/>
      <c r="AE33" s="95"/>
      <c r="AF33" s="95"/>
      <c r="AG33" s="95"/>
      <c r="AH33" s="95"/>
      <c r="AI33" s="95" t="s">
        <v>45</v>
      </c>
      <c r="AJ33" s="95"/>
      <c r="AK33" s="95"/>
      <c r="AL33" s="95"/>
      <c r="AM33" s="95"/>
      <c r="AN33" s="95"/>
    </row>
    <row r="34" spans="1:40" ht="30" customHeight="1">
      <c r="A34" s="153"/>
      <c r="B34" s="151"/>
      <c r="C34" s="151"/>
      <c r="D34" s="151"/>
      <c r="E34" s="151"/>
      <c r="F34" s="151"/>
      <c r="G34" s="151"/>
      <c r="H34" s="151"/>
      <c r="I34" s="152"/>
      <c r="J34" s="42"/>
      <c r="K34" s="163" t="s">
        <v>38</v>
      </c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4"/>
      <c r="AC34" s="95" t="s">
        <v>46</v>
      </c>
      <c r="AD34" s="95"/>
      <c r="AE34" s="95"/>
      <c r="AF34" s="95"/>
      <c r="AG34" s="95"/>
      <c r="AH34" s="95"/>
      <c r="AI34" s="95" t="s">
        <v>47</v>
      </c>
      <c r="AJ34" s="95"/>
      <c r="AK34" s="95"/>
      <c r="AL34" s="95"/>
      <c r="AM34" s="95"/>
      <c r="AN34" s="95"/>
    </row>
    <row r="35" spans="1:40" ht="30" customHeight="1">
      <c r="A35" s="154"/>
      <c r="B35" s="155"/>
      <c r="C35" s="155"/>
      <c r="D35" s="155"/>
      <c r="E35" s="155"/>
      <c r="F35" s="155"/>
      <c r="G35" s="155"/>
      <c r="H35" s="155"/>
      <c r="I35" s="156"/>
      <c r="J35" s="42"/>
      <c r="K35" s="163" t="s">
        <v>39</v>
      </c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4"/>
      <c r="AC35" s="95" t="s">
        <v>45</v>
      </c>
      <c r="AD35" s="95"/>
      <c r="AE35" s="95"/>
      <c r="AF35" s="95"/>
      <c r="AG35" s="95"/>
      <c r="AH35" s="95"/>
      <c r="AI35" s="95" t="s">
        <v>42</v>
      </c>
      <c r="AJ35" s="95"/>
      <c r="AK35" s="95"/>
      <c r="AL35" s="95"/>
      <c r="AM35" s="95"/>
      <c r="AN35" s="95"/>
    </row>
    <row r="36" spans="1:40" ht="30" customHeight="1">
      <c r="A36" s="85" t="s">
        <v>30</v>
      </c>
      <c r="B36" s="86"/>
      <c r="C36" s="86"/>
      <c r="D36" s="86"/>
      <c r="E36" s="86"/>
      <c r="F36" s="86"/>
      <c r="G36" s="86"/>
      <c r="H36" s="86"/>
      <c r="I36" s="87"/>
      <c r="J36" s="26"/>
      <c r="K36" s="38"/>
      <c r="L36" s="38"/>
      <c r="M36" s="38" t="s">
        <v>37</v>
      </c>
      <c r="N36" s="26"/>
      <c r="O36" s="26"/>
      <c r="P36" s="26"/>
      <c r="Q36" s="26"/>
      <c r="R36" s="38"/>
      <c r="S36" s="38" t="s">
        <v>33</v>
      </c>
      <c r="T36" s="26"/>
      <c r="U36" s="26"/>
      <c r="V36" s="26"/>
      <c r="W36" s="26"/>
      <c r="X36" s="92" t="s">
        <v>49</v>
      </c>
      <c r="Y36" s="93"/>
      <c r="Z36" s="93"/>
      <c r="AA36" s="93"/>
      <c r="AB36" s="94"/>
      <c r="AC36" s="144" t="str">
        <f>IF('事務局使用'!B30="○","400円　　",IF('事務局使用'!B30="×","0円　　","円　　"))</f>
        <v>円　　</v>
      </c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6"/>
    </row>
    <row r="37" spans="24:40" ht="30" customHeight="1">
      <c r="X37" s="142" t="s">
        <v>48</v>
      </c>
      <c r="Y37" s="143"/>
      <c r="Z37" s="143"/>
      <c r="AA37" s="143"/>
      <c r="AB37" s="143"/>
      <c r="AC37" s="147" t="str">
        <f>TEXT(IF('事務局使用'!B32="","",'事務局使用'!B32),"#,###")&amp;"円　　"</f>
        <v>円　　</v>
      </c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9"/>
    </row>
    <row r="38" ht="13.5">
      <c r="A38" s="1" t="s">
        <v>19</v>
      </c>
    </row>
    <row r="39" ht="4.5" customHeight="1"/>
    <row r="40" spans="1:40" ht="18" customHeight="1">
      <c r="A40" s="85" t="s">
        <v>11</v>
      </c>
      <c r="B40" s="86"/>
      <c r="C40" s="86"/>
      <c r="D40" s="86"/>
      <c r="E40" s="86"/>
      <c r="F40" s="86"/>
      <c r="G40" s="86"/>
      <c r="H40" s="87"/>
      <c r="I40" s="85" t="s">
        <v>16</v>
      </c>
      <c r="J40" s="86"/>
      <c r="K40" s="86"/>
      <c r="L40" s="86"/>
      <c r="M40" s="86"/>
      <c r="N40" s="86"/>
      <c r="O40" s="86"/>
      <c r="P40" s="86"/>
      <c r="Q40" s="86"/>
      <c r="R40" s="87"/>
      <c r="S40" s="85" t="s">
        <v>15</v>
      </c>
      <c r="T40" s="86"/>
      <c r="U40" s="86"/>
      <c r="V40" s="86"/>
      <c r="W40" s="86"/>
      <c r="X40" s="86"/>
      <c r="Y40" s="86"/>
      <c r="Z40" s="86"/>
      <c r="AA40" s="87"/>
      <c r="AB40" s="85" t="s">
        <v>14</v>
      </c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7"/>
    </row>
    <row r="41" spans="1:40" ht="9.75" customHeight="1">
      <c r="A41" s="27"/>
      <c r="B41" s="28"/>
      <c r="C41" s="28"/>
      <c r="D41" s="28"/>
      <c r="E41" s="28"/>
      <c r="F41" s="28"/>
      <c r="G41" s="28"/>
      <c r="H41" s="29"/>
      <c r="I41" s="27"/>
      <c r="J41" s="28"/>
      <c r="K41" s="28"/>
      <c r="L41" s="28"/>
      <c r="M41" s="28"/>
      <c r="N41" s="28"/>
      <c r="O41" s="28"/>
      <c r="P41" s="28"/>
      <c r="Q41" s="28"/>
      <c r="R41" s="29"/>
      <c r="S41" s="22"/>
      <c r="T41" s="22"/>
      <c r="U41" s="22"/>
      <c r="V41" s="22"/>
      <c r="W41" s="22"/>
      <c r="X41" s="22"/>
      <c r="Y41" s="22"/>
      <c r="Z41" s="22"/>
      <c r="AA41" s="22"/>
      <c r="AB41" s="99" t="s">
        <v>26</v>
      </c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1"/>
    </row>
    <row r="42" spans="1:40" ht="18" customHeight="1">
      <c r="A42" s="20"/>
      <c r="B42" s="21"/>
      <c r="C42" s="21"/>
      <c r="D42" s="21" t="s">
        <v>8</v>
      </c>
      <c r="E42" s="21"/>
      <c r="F42" s="21"/>
      <c r="G42" s="21"/>
      <c r="H42" s="30"/>
      <c r="I42" s="20"/>
      <c r="J42" s="21"/>
      <c r="K42" s="21"/>
      <c r="L42" s="21" t="s">
        <v>12</v>
      </c>
      <c r="M42" s="21"/>
      <c r="N42" s="21"/>
      <c r="O42" s="21"/>
      <c r="P42" s="21" t="s">
        <v>13</v>
      </c>
      <c r="Q42" s="21"/>
      <c r="R42" s="30"/>
      <c r="S42" s="24"/>
      <c r="T42" s="108"/>
      <c r="U42" s="109"/>
      <c r="V42" s="109"/>
      <c r="W42" s="109"/>
      <c r="X42" s="109"/>
      <c r="Y42" s="109"/>
      <c r="Z42" s="110"/>
      <c r="AA42" s="31"/>
      <c r="AB42" s="102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4"/>
    </row>
    <row r="43" spans="1:40" ht="9.75" customHeight="1">
      <c r="A43" s="32"/>
      <c r="B43" s="33"/>
      <c r="C43" s="33"/>
      <c r="D43" s="33"/>
      <c r="E43" s="33"/>
      <c r="F43" s="33"/>
      <c r="G43" s="33"/>
      <c r="H43" s="34"/>
      <c r="I43" s="32"/>
      <c r="J43" s="33"/>
      <c r="K43" s="33"/>
      <c r="L43" s="33"/>
      <c r="M43" s="33"/>
      <c r="N43" s="33"/>
      <c r="O43" s="33"/>
      <c r="P43" s="33"/>
      <c r="Q43" s="33"/>
      <c r="R43" s="34"/>
      <c r="S43" s="35"/>
      <c r="T43" s="35"/>
      <c r="U43" s="35"/>
      <c r="V43" s="35"/>
      <c r="W43" s="35"/>
      <c r="X43" s="35"/>
      <c r="Y43" s="35"/>
      <c r="Z43" s="35"/>
      <c r="AA43" s="35"/>
      <c r="AB43" s="105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7"/>
    </row>
    <row r="44" spans="1:40" ht="9.75" customHeight="1">
      <c r="A44" s="27"/>
      <c r="B44" s="28"/>
      <c r="C44" s="28"/>
      <c r="D44" s="28"/>
      <c r="E44" s="28"/>
      <c r="F44" s="28"/>
      <c r="G44" s="28"/>
      <c r="H44" s="29"/>
      <c r="I44" s="27"/>
      <c r="J44" s="28"/>
      <c r="K44" s="28"/>
      <c r="L44" s="28"/>
      <c r="M44" s="28"/>
      <c r="N44" s="28"/>
      <c r="O44" s="28"/>
      <c r="P44" s="28"/>
      <c r="Q44" s="28"/>
      <c r="R44" s="29"/>
      <c r="S44" s="22"/>
      <c r="T44" s="22"/>
      <c r="U44" s="22"/>
      <c r="V44" s="22"/>
      <c r="W44" s="22"/>
      <c r="X44" s="22"/>
      <c r="Y44" s="22"/>
      <c r="Z44" s="22"/>
      <c r="AA44" s="22"/>
      <c r="AB44" s="99" t="s">
        <v>27</v>
      </c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1"/>
    </row>
    <row r="45" spans="1:40" ht="18" customHeight="1">
      <c r="A45" s="20"/>
      <c r="B45" s="21"/>
      <c r="C45" s="21"/>
      <c r="D45" s="21" t="s">
        <v>9</v>
      </c>
      <c r="E45" s="21"/>
      <c r="F45" s="21"/>
      <c r="G45" s="21"/>
      <c r="H45" s="30"/>
      <c r="I45" s="20"/>
      <c r="J45" s="21"/>
      <c r="K45" s="21"/>
      <c r="L45" s="21" t="s">
        <v>12</v>
      </c>
      <c r="M45" s="21"/>
      <c r="N45" s="21"/>
      <c r="O45" s="21"/>
      <c r="P45" s="21" t="s">
        <v>13</v>
      </c>
      <c r="Q45" s="21"/>
      <c r="R45" s="30"/>
      <c r="S45" s="24"/>
      <c r="T45" s="108"/>
      <c r="U45" s="109"/>
      <c r="V45" s="109"/>
      <c r="W45" s="109"/>
      <c r="X45" s="109"/>
      <c r="Y45" s="109"/>
      <c r="Z45" s="110"/>
      <c r="AA45" s="31"/>
      <c r="AB45" s="102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4"/>
    </row>
    <row r="46" spans="1:40" ht="9.75" customHeight="1">
      <c r="A46" s="32"/>
      <c r="B46" s="33"/>
      <c r="C46" s="33"/>
      <c r="D46" s="33"/>
      <c r="E46" s="33"/>
      <c r="F46" s="33"/>
      <c r="G46" s="33"/>
      <c r="H46" s="34"/>
      <c r="I46" s="32"/>
      <c r="J46" s="33"/>
      <c r="K46" s="33"/>
      <c r="L46" s="33"/>
      <c r="M46" s="33"/>
      <c r="N46" s="33"/>
      <c r="O46" s="33"/>
      <c r="P46" s="33"/>
      <c r="Q46" s="33"/>
      <c r="R46" s="34"/>
      <c r="S46" s="24"/>
      <c r="T46" s="35"/>
      <c r="U46" s="24"/>
      <c r="V46" s="24"/>
      <c r="W46" s="24"/>
      <c r="X46" s="24"/>
      <c r="Y46" s="24"/>
      <c r="Z46" s="24"/>
      <c r="AA46" s="24"/>
      <c r="AB46" s="105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7"/>
    </row>
    <row r="47" spans="1:40" ht="9.75" customHeight="1">
      <c r="A47" s="20"/>
      <c r="B47" s="21"/>
      <c r="C47" s="21"/>
      <c r="D47" s="21"/>
      <c r="E47" s="21"/>
      <c r="F47" s="21"/>
      <c r="G47" s="21"/>
      <c r="H47" s="21"/>
      <c r="I47" s="27"/>
      <c r="J47" s="28"/>
      <c r="K47" s="28"/>
      <c r="L47" s="28"/>
      <c r="M47" s="28"/>
      <c r="N47" s="28"/>
      <c r="O47" s="28"/>
      <c r="P47" s="28"/>
      <c r="Q47" s="28"/>
      <c r="R47" s="28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3"/>
    </row>
    <row r="48" spans="1:40" ht="18" customHeight="1">
      <c r="A48" s="20"/>
      <c r="B48" s="21"/>
      <c r="C48" s="21"/>
      <c r="D48" s="21" t="s">
        <v>10</v>
      </c>
      <c r="E48" s="21"/>
      <c r="F48" s="21"/>
      <c r="G48" s="21"/>
      <c r="H48" s="21"/>
      <c r="I48" s="20"/>
      <c r="J48" s="21"/>
      <c r="K48" s="21" t="s">
        <v>17</v>
      </c>
      <c r="L48" s="21"/>
      <c r="M48" s="21"/>
      <c r="N48" s="21"/>
      <c r="O48" s="21"/>
      <c r="P48" s="21"/>
      <c r="Q48" s="21"/>
      <c r="R48" s="21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5"/>
    </row>
    <row r="49" spans="1:40" ht="9.75" customHeight="1">
      <c r="A49" s="32"/>
      <c r="B49" s="33"/>
      <c r="C49" s="33"/>
      <c r="D49" s="33"/>
      <c r="E49" s="33"/>
      <c r="F49" s="33"/>
      <c r="G49" s="33"/>
      <c r="H49" s="33"/>
      <c r="I49" s="32"/>
      <c r="J49" s="33"/>
      <c r="K49" s="33"/>
      <c r="L49" s="33"/>
      <c r="M49" s="33"/>
      <c r="N49" s="33"/>
      <c r="O49" s="33"/>
      <c r="P49" s="33"/>
      <c r="Q49" s="33"/>
      <c r="R49" s="33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6"/>
    </row>
    <row r="50" ht="9.75" customHeight="1"/>
    <row r="51" ht="13.5">
      <c r="A51" s="1" t="s">
        <v>5</v>
      </c>
    </row>
    <row r="52" ht="4.5" customHeight="1"/>
    <row r="53" spans="1:40" ht="9.75" customHeight="1">
      <c r="A53" s="133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5"/>
    </row>
    <row r="54" spans="1:40" ht="9.75" customHeight="1">
      <c r="A54" s="136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8"/>
    </row>
    <row r="55" spans="1:40" ht="9.75" customHeight="1">
      <c r="A55" s="139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1"/>
    </row>
    <row r="56" ht="9.75" customHeight="1"/>
    <row r="57" ht="13.5">
      <c r="A57" s="1" t="s">
        <v>6</v>
      </c>
    </row>
    <row r="58" ht="3" customHeight="1"/>
    <row r="59" spans="2:22" ht="13.5">
      <c r="B59" s="37" t="s">
        <v>31</v>
      </c>
      <c r="V59" s="1" t="s">
        <v>7</v>
      </c>
    </row>
    <row r="60" spans="5:34" ht="13.5">
      <c r="E60" s="1" t="s">
        <v>100</v>
      </c>
      <c r="N60" s="1" t="s">
        <v>99</v>
      </c>
      <c r="X60" s="165" t="s">
        <v>98</v>
      </c>
      <c r="Y60" s="165"/>
      <c r="Z60" s="165"/>
      <c r="AA60" s="166" t="s">
        <v>97</v>
      </c>
      <c r="AB60" s="166"/>
      <c r="AC60" s="166"/>
      <c r="AD60" s="166"/>
      <c r="AE60" s="166"/>
      <c r="AF60" s="166"/>
      <c r="AG60" s="166"/>
      <c r="AH60" s="166"/>
    </row>
  </sheetData>
  <sheetProtection sheet="1" selectLockedCells="1"/>
  <mergeCells count="65">
    <mergeCell ref="AA60:AH60"/>
    <mergeCell ref="X60:Z60"/>
    <mergeCell ref="A24:E26"/>
    <mergeCell ref="I25:Z25"/>
    <mergeCell ref="AD25:AM25"/>
    <mergeCell ref="A36:I36"/>
    <mergeCell ref="AC28:AN28"/>
    <mergeCell ref="A28:L29"/>
    <mergeCell ref="K32:AB32"/>
    <mergeCell ref="K33:AB33"/>
    <mergeCell ref="K34:AB34"/>
    <mergeCell ref="K35:AB35"/>
    <mergeCell ref="A53:AN55"/>
    <mergeCell ref="AI29:AN30"/>
    <mergeCell ref="X37:AB37"/>
    <mergeCell ref="AC36:AN36"/>
    <mergeCell ref="AC37:AN37"/>
    <mergeCell ref="AC32:AH32"/>
    <mergeCell ref="T45:Z45"/>
    <mergeCell ref="AI33:AN33"/>
    <mergeCell ref="AC35:AH35"/>
    <mergeCell ref="A31:I35"/>
    <mergeCell ref="AK1:AN1"/>
    <mergeCell ref="AB1:AF1"/>
    <mergeCell ref="A6:AN6"/>
    <mergeCell ref="AC34:AH34"/>
    <mergeCell ref="AI34:AN34"/>
    <mergeCell ref="I10:N10"/>
    <mergeCell ref="I13:AM13"/>
    <mergeCell ref="I15:AM15"/>
    <mergeCell ref="F25:H25"/>
    <mergeCell ref="AB25:AC25"/>
    <mergeCell ref="A3:AN5"/>
    <mergeCell ref="G10:H10"/>
    <mergeCell ref="Y9:AC11"/>
    <mergeCell ref="O10:P10"/>
    <mergeCell ref="A9:E11"/>
    <mergeCell ref="Q10:V10"/>
    <mergeCell ref="A40:H40"/>
    <mergeCell ref="I40:R40"/>
    <mergeCell ref="AB44:AN46"/>
    <mergeCell ref="AC31:AH31"/>
    <mergeCell ref="AI35:AN35"/>
    <mergeCell ref="T42:Z42"/>
    <mergeCell ref="AB41:AN43"/>
    <mergeCell ref="AI32:AN32"/>
    <mergeCell ref="AC33:AH33"/>
    <mergeCell ref="S40:AA40"/>
    <mergeCell ref="L22:N22"/>
    <mergeCell ref="O22:AM22"/>
    <mergeCell ref="AB40:AN40"/>
    <mergeCell ref="AC29:AH30"/>
    <mergeCell ref="X36:AB36"/>
    <mergeCell ref="AI31:AN31"/>
    <mergeCell ref="K31:AB31"/>
    <mergeCell ref="A12:E16"/>
    <mergeCell ref="A17:E23"/>
    <mergeCell ref="AE10:AM10"/>
    <mergeCell ref="M18:N18"/>
    <mergeCell ref="L20:N20"/>
    <mergeCell ref="F15:H15"/>
    <mergeCell ref="O18:T18"/>
    <mergeCell ref="O20:AM20"/>
    <mergeCell ref="F17:K23"/>
    <mergeCell ref="F13:H13"/>
  </mergeCells>
  <hyperlinks>
    <hyperlink ref="AA60" r:id="rId1" display="meeting@sfj.or.jp"/>
  </hyperlink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6384" width="8.625" style="47" customWidth="1"/>
  </cols>
  <sheetData>
    <row r="1" spans="1:13" s="45" customFormat="1" ht="13.5">
      <c r="A1" s="44" t="s">
        <v>52</v>
      </c>
      <c r="B1" s="44" t="s">
        <v>25</v>
      </c>
      <c r="C1" s="44" t="s">
        <v>70</v>
      </c>
      <c r="D1" s="44" t="s">
        <v>71</v>
      </c>
      <c r="E1" s="44" t="s">
        <v>72</v>
      </c>
      <c r="F1" s="44" t="s">
        <v>40</v>
      </c>
      <c r="G1" s="44" t="s">
        <v>54</v>
      </c>
      <c r="H1" s="44" t="s">
        <v>80</v>
      </c>
      <c r="I1" s="44" t="s">
        <v>75</v>
      </c>
      <c r="J1" s="44" t="s">
        <v>76</v>
      </c>
      <c r="K1" s="44" t="s">
        <v>77</v>
      </c>
      <c r="L1" s="44" t="s">
        <v>78</v>
      </c>
      <c r="M1" s="44" t="s">
        <v>56</v>
      </c>
    </row>
    <row r="2" spans="1:13" ht="13.5">
      <c r="A2" s="53">
        <f>IF(B27="","",B27)</f>
      </c>
      <c r="B2" s="51">
        <f>IF('申込書'!AK1=0,"",'申込書'!AK1)</f>
      </c>
      <c r="C2" s="46">
        <f>IF('申込書'!I10=0,"",'申込書'!I10&amp;"　"&amp;'申込書'!Q10)</f>
      </c>
      <c r="D2" s="46">
        <f>IF('申込書'!I13=0,"",'申込書'!I13)</f>
      </c>
      <c r="E2" s="46">
        <f>IF('申込書'!I15=0,"",'申込書'!I15)</f>
      </c>
      <c r="F2" s="51">
        <f>IF(B28="","",B28)</f>
      </c>
      <c r="G2" s="51">
        <f>IF(B30="","",B30)</f>
      </c>
      <c r="H2" s="51">
        <f>IF(B33="","",B33)</f>
      </c>
      <c r="I2" s="52">
        <f>IF(B32="","",B32)</f>
      </c>
      <c r="J2" s="51">
        <f>IF(B34="","",B34)</f>
      </c>
      <c r="K2" s="51">
        <f>IF('申込書'!O18=0,"",'申込書'!O18)</f>
      </c>
      <c r="L2" s="46">
        <f>IF('申込書'!O20=0,"",'申込書'!O20&amp;'申込書'!O22)</f>
      </c>
      <c r="M2" s="51">
        <f>IF(B26="","",B26)</f>
      </c>
    </row>
    <row r="5" spans="1:4" ht="13.5">
      <c r="A5" s="48"/>
      <c r="B5" s="48"/>
      <c r="C5" s="48"/>
      <c r="D5" s="48"/>
    </row>
    <row r="6" spans="1:4" ht="13.5">
      <c r="A6" s="48" t="s">
        <v>60</v>
      </c>
      <c r="B6" s="43"/>
      <c r="C6" s="48"/>
      <c r="D6" s="48"/>
    </row>
    <row r="7" spans="1:4" ht="13.5" hidden="1">
      <c r="A7" s="48"/>
      <c r="B7" s="48"/>
      <c r="C7" s="48"/>
      <c r="D7" s="48"/>
    </row>
    <row r="8" spans="1:6" ht="13.5" hidden="1">
      <c r="A8" s="48"/>
      <c r="B8" s="48" t="s">
        <v>40</v>
      </c>
      <c r="C8" s="48" t="s">
        <v>53</v>
      </c>
      <c r="D8" s="48" t="s">
        <v>51</v>
      </c>
      <c r="E8" s="49" t="s">
        <v>73</v>
      </c>
      <c r="F8" s="49" t="s">
        <v>74</v>
      </c>
    </row>
    <row r="9" spans="1:6" ht="13.5">
      <c r="A9" s="48" t="s">
        <v>83</v>
      </c>
      <c r="B9" s="43"/>
      <c r="C9" s="43"/>
      <c r="D9" s="50">
        <f>IF(B9+C9=0,"",1)</f>
      </c>
      <c r="E9" s="54">
        <v>8000</v>
      </c>
      <c r="F9" s="54">
        <v>10000</v>
      </c>
    </row>
    <row r="10" spans="1:6" ht="13.5">
      <c r="A10" s="48" t="s">
        <v>84</v>
      </c>
      <c r="B10" s="43"/>
      <c r="C10" s="43"/>
      <c r="D10" s="50">
        <f>IF(B10+C10=0,"",2)</f>
      </c>
      <c r="E10" s="54">
        <v>16000</v>
      </c>
      <c r="F10" s="54">
        <v>18000</v>
      </c>
    </row>
    <row r="11" spans="1:6" ht="13.5">
      <c r="A11" s="48" t="s">
        <v>85</v>
      </c>
      <c r="B11" s="43"/>
      <c r="C11" s="43"/>
      <c r="D11" s="50">
        <f>IF(B11+C11=0,"",3)</f>
      </c>
      <c r="E11" s="54">
        <v>4000</v>
      </c>
      <c r="F11" s="54">
        <v>6000</v>
      </c>
    </row>
    <row r="12" spans="1:6" ht="13.5">
      <c r="A12" s="48" t="s">
        <v>86</v>
      </c>
      <c r="B12" s="43"/>
      <c r="C12" s="43"/>
      <c r="D12" s="50">
        <f>IF(B12+C12=0,"",4)</f>
      </c>
      <c r="E12" s="54">
        <v>9000</v>
      </c>
      <c r="F12" s="54">
        <v>11000</v>
      </c>
    </row>
    <row r="13" spans="1:6" ht="13.5">
      <c r="A13" s="48" t="s">
        <v>87</v>
      </c>
      <c r="B13" s="43"/>
      <c r="C13" s="43"/>
      <c r="D13" s="50">
        <f>IF(B13+C13=0,"",5)</f>
      </c>
      <c r="E13" s="54">
        <v>6000</v>
      </c>
      <c r="F13" s="54">
        <v>8000</v>
      </c>
    </row>
    <row r="14" spans="1:6" ht="13.5" hidden="1">
      <c r="A14" s="48"/>
      <c r="B14" s="50"/>
      <c r="C14" s="50"/>
      <c r="D14" s="50"/>
      <c r="E14" s="47">
        <f>SUMIF(B9:B13,"TRUE",E9:E13)</f>
        <v>0</v>
      </c>
      <c r="F14" s="47">
        <f>SUMIF(C9:C13,"TRUE",F9:F13)</f>
        <v>0</v>
      </c>
    </row>
    <row r="15" spans="1:4" ht="13.5" hidden="1">
      <c r="A15" s="48"/>
      <c r="B15" s="48"/>
      <c r="C15" s="48"/>
      <c r="D15" s="48"/>
    </row>
    <row r="16" spans="1:4" ht="13.5" hidden="1">
      <c r="A16" s="48"/>
      <c r="B16" s="48"/>
      <c r="C16" s="48"/>
      <c r="D16" s="48"/>
    </row>
    <row r="17" spans="1:4" ht="13.5">
      <c r="A17" s="48" t="s">
        <v>61</v>
      </c>
      <c r="B17" s="43"/>
      <c r="C17" s="48"/>
      <c r="D17" s="48"/>
    </row>
    <row r="18" ht="13.5" hidden="1"/>
    <row r="19" spans="1:2" ht="13.5">
      <c r="A19" s="47" t="s">
        <v>63</v>
      </c>
      <c r="B19" s="43"/>
    </row>
    <row r="20" ht="13.5" hidden="1"/>
    <row r="21" spans="2:3" ht="13.5" hidden="1">
      <c r="B21" s="47" t="s">
        <v>64</v>
      </c>
      <c r="C21" s="47" t="s">
        <v>65</v>
      </c>
    </row>
    <row r="22" spans="1:3" ht="13.5">
      <c r="A22" s="47" t="s">
        <v>81</v>
      </c>
      <c r="B22" s="43"/>
      <c r="C22" s="43"/>
    </row>
    <row r="23" spans="1:3" ht="13.5">
      <c r="A23" s="47" t="s">
        <v>82</v>
      </c>
      <c r="B23" s="43"/>
      <c r="C23" s="43"/>
    </row>
    <row r="24" spans="1:3" ht="13.5" hidden="1">
      <c r="A24" s="47" t="s">
        <v>51</v>
      </c>
      <c r="B24" s="47">
        <f>IF(ISERROR(OR(B22:B23)),"",OR(B22:B23))</f>
      </c>
      <c r="C24" s="47">
        <f>IF(ISERROR(OR(C22:C23)),"",OR(C22:C23))</f>
      </c>
    </row>
    <row r="26" spans="1:4" ht="13.5" hidden="1">
      <c r="A26" s="48" t="s">
        <v>55</v>
      </c>
      <c r="B26" s="48">
        <f>IF(B6=1,"勤務先",IF(B6=2,"自宅",""))</f>
      </c>
      <c r="C26" s="48"/>
      <c r="D26" s="48"/>
    </row>
    <row r="27" spans="1:4" ht="13.5" hidden="1">
      <c r="A27" s="48" t="s">
        <v>58</v>
      </c>
      <c r="B27" s="48">
        <f>IF(SUM(D9:D13)=0,"",IF(SUM(D9:D13)=1,"A",IF(SUM(D9:D13)=2,"B",IF(SUM(D9:D13)=3,"C",IF(SUM(D9:D13)=4,"D",IF(SUM(D9:D13)=5,"E",IF(SUM(D9:D13)=8,"C&amp;E","?")))))))</f>
      </c>
      <c r="C27" s="48"/>
      <c r="D27" s="48"/>
    </row>
    <row r="28" spans="1:4" ht="13.5" hidden="1">
      <c r="A28" s="48" t="s">
        <v>59</v>
      </c>
      <c r="B28" s="48">
        <f>IF(ISERROR(IF(OR(B9:B13),"○",IF(OR(C9:C13),"×",""))),"",IF(OR(B9:B13),"○",IF(OR(C9:C13),"×","")))</f>
      </c>
      <c r="C28" s="48"/>
      <c r="D28" s="48"/>
    </row>
    <row r="29" spans="1:4" ht="13.5" hidden="1">
      <c r="A29" s="49" t="s">
        <v>67</v>
      </c>
      <c r="B29" s="48">
        <f>IF(B28="○",E14,IF(B28="×",F14,""))</f>
      </c>
      <c r="C29" s="48"/>
      <c r="D29" s="48"/>
    </row>
    <row r="30" spans="1:4" ht="13.5" hidden="1">
      <c r="A30" s="48" t="s">
        <v>57</v>
      </c>
      <c r="B30" s="48">
        <f>IF(B17=1,"○",IF(B17=2,"×",""))</f>
      </c>
      <c r="C30" s="48"/>
      <c r="D30" s="48"/>
    </row>
    <row r="31" spans="1:2" ht="13.5" hidden="1">
      <c r="A31" s="49" t="s">
        <v>68</v>
      </c>
      <c r="B31" s="47">
        <f>IF(B30="○",400,IF(B30="×",0,""))</f>
      </c>
    </row>
    <row r="32" spans="1:2" ht="13.5" hidden="1">
      <c r="A32" s="49" t="s">
        <v>69</v>
      </c>
      <c r="B32" s="47">
        <f>IF(SUM(B29,B31)=0,"",SUM(B29,B31))</f>
      </c>
    </row>
    <row r="33" spans="1:2" ht="13.5" hidden="1">
      <c r="A33" s="47" t="s">
        <v>66</v>
      </c>
      <c r="B33" s="47">
        <f>IF(B24=TRUE,"○",IF(C24=TRUE,"×",""))</f>
      </c>
    </row>
    <row r="34" spans="1:2" ht="13.5" hidden="1">
      <c r="A34" s="47" t="s">
        <v>62</v>
      </c>
      <c r="B34" s="47">
        <f>IF(B19=1,"郵便",IF(B19=2,"銀行",IF(B19=3,"現金","")))</f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表面技術協会-１</cp:lastModifiedBy>
  <cp:lastPrinted>2013-01-11T06:33:23Z</cp:lastPrinted>
  <dcterms:created xsi:type="dcterms:W3CDTF">2011-07-03T07:45:29Z</dcterms:created>
  <dcterms:modified xsi:type="dcterms:W3CDTF">2013-01-11T07:05:25Z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