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meeting\137\document\"/>
    </mc:Choice>
  </mc:AlternateContent>
  <bookViews>
    <workbookView xWindow="480" yWindow="60" windowWidth="15480" windowHeight="11640" xr2:uid="{00000000-000D-0000-FFFF-FFFF00000000}"/>
  </bookViews>
  <sheets>
    <sheet name="申込書" sheetId="1" r:id="rId1"/>
    <sheet name="事務局使用" sheetId="2" r:id="rId2"/>
  </sheets>
  <definedNames>
    <definedName name="_xlnm._FilterDatabase" localSheetId="1" hidden="1">事務局使用!$A$1:$M$2</definedName>
    <definedName name="_xlnm.Print_Area" localSheetId="0">申込書!$A$1:$AN$69</definedName>
    <definedName name="順序">申込書!$AB$1,申込書!$I$10,申込書!$Q$10,申込書!$AE$10,申込書!$I$13,申込書!$I$15,申込書!$O$18,申込書!$O$20,申込書!$O$22,申込書!$I$25,申込書!$AD$25,申込書!$T$51,申込書!$T$54,申込書!$A$62</definedName>
  </definedNames>
  <calcPr calcId="171027"/>
</workbook>
</file>

<file path=xl/calcChain.xml><?xml version="1.0" encoding="utf-8"?>
<calcChain xmlns="http://schemas.openxmlformats.org/spreadsheetml/2006/main">
  <c r="F13" i="2" l="1"/>
  <c r="F12" i="2"/>
  <c r="E10" i="2"/>
  <c r="N2" i="2"/>
  <c r="J2" i="2"/>
  <c r="H2" i="2"/>
  <c r="O2" i="2"/>
  <c r="M2" i="2"/>
  <c r="F11" i="2"/>
  <c r="D9" i="2"/>
  <c r="F9" i="2" s="1"/>
  <c r="F14" i="2" s="1"/>
  <c r="F10" i="2"/>
  <c r="B10" i="2"/>
  <c r="G2" i="2" s="1"/>
  <c r="L2" i="2"/>
  <c r="K2" i="2"/>
  <c r="B2" i="2"/>
  <c r="E2" i="2"/>
  <c r="D2" i="2"/>
  <c r="C2" i="2"/>
  <c r="E9" i="2"/>
  <c r="F2" i="2"/>
  <c r="A2" i="2"/>
  <c r="I2" i="2" l="1"/>
  <c r="AH45" i="1"/>
</calcChain>
</file>

<file path=xl/sharedStrings.xml><?xml version="1.0" encoding="utf-8"?>
<sst xmlns="http://schemas.openxmlformats.org/spreadsheetml/2006/main" count="107" uniqueCount="93">
  <si>
    <t>受付番号：</t>
    <rPh sb="0" eb="2">
      <t>ウケツケ</t>
    </rPh>
    <rPh sb="2" eb="4">
      <t>バンゴウ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</si>
  <si>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</si>
  <si>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</si>
  <si>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</si>
  <si>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〒 </t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</si>
  <si>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</si>
  <si>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</si>
  <si>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</si>
  <si>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</si>
  <si>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</si>
  <si>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</si>
  <si>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</si>
  <si>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</si>
  <si>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</si>
  <si>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</si>
  <si>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</si>
  <si>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</si>
  <si>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</si>
  <si>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</si>
  <si>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</si>
  <si>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受付番号</t>
    <rPh sb="0" eb="2">
      <t>ウケツケ</t>
    </rPh>
    <rPh sb="2" eb="4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</si>
  <si>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</si>
  <si>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◆参加申込者</t>
    <rPh sb="1" eb="3">
      <t>サンカ</t>
    </rPh>
    <rPh sb="3" eb="5">
      <t>モウシコミ</t>
    </rPh>
    <rPh sb="5" eb="6">
      <t>シャ</t>
    </rPh>
    <phoneticPr fontId="2"/>
  </si>
  <si>
    <t>◆参加コースおよび費用</t>
    <rPh sb="1" eb="3">
      <t>サンカ</t>
    </rPh>
    <rPh sb="9" eb="11">
      <t>ヒヨウ</t>
    </rPh>
    <phoneticPr fontId="2"/>
  </si>
  <si>
    <t>会員</t>
    <rPh sb="0" eb="2">
      <t>カイイン</t>
    </rPh>
    <phoneticPr fontId="2"/>
  </si>
  <si>
    <t>コース</t>
    <phoneticPr fontId="2"/>
  </si>
  <si>
    <t>要旨集</t>
    <rPh sb="0" eb="2">
      <t>ヨウシ</t>
    </rPh>
    <rPh sb="2" eb="3">
      <t>シュウ</t>
    </rPh>
    <phoneticPr fontId="2"/>
  </si>
  <si>
    <t>◆送付先</t>
    <rPh sb="1" eb="3">
      <t>ソウフ</t>
    </rPh>
    <rPh sb="3" eb="4">
      <t>サキ</t>
    </rPh>
    <phoneticPr fontId="2"/>
  </si>
  <si>
    <t>送付先</t>
    <rPh sb="0" eb="2">
      <t>ソウフ</t>
    </rPh>
    <rPh sb="2" eb="3">
      <t>サキ</t>
    </rPh>
    <phoneticPr fontId="2"/>
  </si>
  <si>
    <t>◆要旨集</t>
    <rPh sb="1" eb="3">
      <t>ヨウシ</t>
    </rPh>
    <rPh sb="3" eb="4">
      <t>シュウ</t>
    </rPh>
    <phoneticPr fontId="2"/>
  </si>
  <si>
    <t>◆送金</t>
    <rPh sb="1" eb="3">
      <t>ソウキン</t>
    </rPh>
    <phoneticPr fontId="2"/>
  </si>
  <si>
    <t>◆請求書</t>
    <rPh sb="1" eb="4">
      <t>セイキュウショ</t>
    </rPh>
    <phoneticPr fontId="2"/>
  </si>
  <si>
    <t>氏名</t>
    <rPh sb="0" eb="2">
      <t>シメイ</t>
    </rPh>
    <phoneticPr fontId="2"/>
  </si>
  <si>
    <t>勤務先</t>
    <rPh sb="0" eb="3">
      <t>キンムサキ</t>
    </rPh>
    <phoneticPr fontId="2"/>
  </si>
  <si>
    <t>部署名</t>
    <rPh sb="0" eb="2">
      <t>ブショ</t>
    </rPh>
    <rPh sb="2" eb="3">
      <t>メイ</t>
    </rPh>
    <phoneticPr fontId="2"/>
  </si>
  <si>
    <t>請求金額</t>
    <rPh sb="0" eb="2">
      <t>セイキュウ</t>
    </rPh>
    <rPh sb="2" eb="4">
      <t>キンガク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</si>
  <si>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</si>
  <si>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</si>
  <si>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参加証ほか
送付先</t>
    <rPh sb="0" eb="2">
      <t>サンカ</t>
    </rPh>
    <rPh sb="2" eb="3">
      <t>ショウ</t>
    </rPh>
    <rPh sb="6" eb="8">
      <t>ソウフ</t>
    </rPh>
    <rPh sb="8" eb="9">
      <t>サキ</t>
    </rPh>
    <phoneticPr fontId="2"/>
  </si>
  <si>
    <t>請求書</t>
    <rPh sb="0" eb="3">
      <t>セイキュウショ</t>
    </rPh>
    <phoneticPr fontId="2"/>
  </si>
  <si>
    <r>
      <t>勤務先
o</t>
    </r>
    <r>
      <rPr>
        <sz val="10"/>
        <color indexed="8"/>
        <rFont val="ＭＳ Ｐゴシック"/>
        <family val="3"/>
        <charset val="128"/>
      </rPr>
      <t>r</t>
    </r>
    <r>
      <rPr>
        <sz val="10"/>
        <color indexed="8"/>
        <rFont val="ＭＳ Ｐゴシック"/>
        <family val="3"/>
        <charset val="128"/>
      </rPr>
      <t xml:space="preserve">
在学先</t>
    </r>
    <rPh sb="0" eb="3">
      <t>キンムサキ</t>
    </rPh>
    <rPh sb="7" eb="9">
      <t>ザイガク</t>
    </rPh>
    <rPh sb="9" eb="10">
      <t>サキ</t>
    </rPh>
    <phoneticPr fontId="2"/>
  </si>
  <si>
    <t xml:space="preserve">部署 </t>
    <rPh sb="0" eb="2">
      <t>ブショ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</si>
  <si>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</si>
  <si>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</si>
  <si>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meeting@sfj.or.jp</t>
    <phoneticPr fontId="2"/>
  </si>
  <si>
    <r>
      <t>E-mail</t>
    </r>
    <r>
      <rPr>
        <sz val="11"/>
        <color indexed="8"/>
        <rFont val="ＭＳ Ｐゴシック"/>
        <family val="3"/>
        <charset val="128"/>
      </rPr>
      <t xml:space="preserve">： </t>
    </r>
    <phoneticPr fontId="2"/>
  </si>
  <si>
    <t>FAX：　 03-3252-3288</t>
    <phoneticPr fontId="2"/>
  </si>
  <si>
    <t>TEL：　 03-3252-3286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</si>
  <si>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</si>
  <si>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</si>
  <si>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</si>
  <si>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 xml:space="preserve">  00130-2-123987
  一般社団法人表面技術協会</t>
    <phoneticPr fontId="2"/>
  </si>
  <si>
    <t>合計（税込）</t>
    <rPh sb="0" eb="1">
      <t>ゴウ</t>
    </rPh>
    <rPh sb="1" eb="2">
      <t>ケイ</t>
    </rPh>
    <rPh sb="3" eb="5">
      <t>ゼイコ</t>
    </rPh>
    <phoneticPr fontId="2"/>
  </si>
  <si>
    <t>一般</t>
    <rPh sb="0" eb="2">
      <t>イッパン</t>
    </rPh>
    <phoneticPr fontId="2"/>
  </si>
  <si>
    <t>◆コース</t>
    <phoneticPr fontId="2"/>
  </si>
  <si>
    <t>コース名</t>
    <rPh sb="3" eb="4">
      <t>メイ</t>
    </rPh>
    <phoneticPr fontId="2"/>
  </si>
  <si>
    <t>種別</t>
    <rPh sb="0" eb="2">
      <t>シュベツ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</si>
  <si>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</si>
  <si>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</si>
  <si>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</si>
  <si>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</si>
  <si>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</si>
  <si>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◆団体割</t>
    <rPh sb="1" eb="3">
      <t>ダンタイ</t>
    </rPh>
    <rPh sb="3" eb="4">
      <t>ワリ</t>
    </rPh>
    <phoneticPr fontId="2"/>
  </si>
  <si>
    <t>◆シニア</t>
    <phoneticPr fontId="2"/>
  </si>
  <si>
    <t>割引</t>
    <rPh sb="0" eb="2">
      <t>ワリビキ</t>
    </rPh>
    <phoneticPr fontId="2"/>
  </si>
  <si>
    <t>E：　懇親会のみ</t>
    <rPh sb="3" eb="5">
      <t>コンシン</t>
    </rPh>
    <rPh sb="5" eb="6">
      <t>カイ</t>
    </rPh>
    <phoneticPr fontId="2"/>
  </si>
  <si>
    <t>処理予定日</t>
    <phoneticPr fontId="2"/>
  </si>
  <si>
    <t>領収証</t>
    <rPh sb="0" eb="3">
      <t>リョウシュウショウ</t>
    </rPh>
    <phoneticPr fontId="2"/>
  </si>
  <si>
    <t>◆領収証</t>
    <rPh sb="1" eb="4">
      <t>リョウシュウショウ</t>
    </rPh>
    <phoneticPr fontId="2"/>
  </si>
  <si>
    <t>備考</t>
    <rPh sb="0" eb="2">
      <t>ビコウ</t>
    </rPh>
    <phoneticPr fontId="2"/>
  </si>
  <si>
    <t>送金先（参考）</t>
    <rPh sb="0" eb="2">
      <t>ソウキン</t>
    </rPh>
    <rPh sb="2" eb="3">
      <t>サキ</t>
    </rPh>
    <rPh sb="4" eb="6">
      <t>サンコウ</t>
    </rPh>
    <phoneticPr fontId="2"/>
  </si>
  <si>
    <t>E-mail</t>
    <phoneticPr fontId="2"/>
  </si>
  <si>
    <t>会 員（事前）</t>
    <rPh sb="0" eb="1">
      <t>カイ</t>
    </rPh>
    <rPh sb="2" eb="3">
      <t>イン</t>
    </rPh>
    <rPh sb="4" eb="6">
      <t>ジゼン</t>
    </rPh>
    <phoneticPr fontId="2"/>
  </si>
  <si>
    <t>一 般</t>
    <rPh sb="0" eb="1">
      <t>イチ</t>
    </rPh>
    <rPh sb="2" eb="3">
      <t>ハン</t>
    </rPh>
    <phoneticPr fontId="2"/>
  </si>
  <si>
    <t>SA</t>
    <phoneticPr fontId="2"/>
  </si>
  <si>
    <t>必要書類</t>
    <rPh sb="0" eb="2">
      <t>ヒツヨウ</t>
    </rPh>
    <rPh sb="2" eb="4">
      <t>ショルイ</t>
    </rPh>
    <phoneticPr fontId="2"/>
  </si>
  <si>
    <r>
      <t xml:space="preserve">  請求書と払込票 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rPh sb="6" eb="9">
      <t>ハライコミヒョウ</t>
    </rPh>
    <phoneticPr fontId="2"/>
  </si>
  <si>
    <r>
      <rPr>
        <sz val="8"/>
        <color indexed="10"/>
        <rFont val="ＭＳ ゴシック"/>
        <family val="3"/>
        <charset val="128"/>
      </rPr>
      <t>※4</t>
    </r>
    <r>
      <rPr>
        <sz val="8"/>
        <color indexed="8"/>
        <rFont val="ＭＳ ゴシック"/>
        <family val="3"/>
        <charset val="128"/>
      </rPr>
      <t xml:space="preserve"> チェックをいれた場合，請求書と払込票を参加証に同封します。
    払込票は郵便振替専用です。銀行振込の場合は手数料をご負担ください。</t>
    </r>
    <rPh sb="11" eb="13">
      <t>バアイ</t>
    </rPh>
    <rPh sb="14" eb="17">
      <t>セイキュウショ</t>
    </rPh>
    <rPh sb="18" eb="21">
      <t>ハライコミヒョウ</t>
    </rPh>
    <rPh sb="22" eb="24">
      <t>サンカ</t>
    </rPh>
    <rPh sb="24" eb="25">
      <t>アカシ</t>
    </rPh>
    <rPh sb="26" eb="28">
      <t>ドウフウ</t>
    </rPh>
    <rPh sb="37" eb="40">
      <t>ハライコミヒョウ</t>
    </rPh>
    <rPh sb="41" eb="43">
      <t>ユウビン</t>
    </rPh>
    <rPh sb="43" eb="45">
      <t>フリカエ</t>
    </rPh>
    <rPh sb="45" eb="47">
      <t>センヨウ</t>
    </rPh>
    <rPh sb="50" eb="52">
      <t>ギンコウ</t>
    </rPh>
    <rPh sb="52" eb="54">
      <t>フリコミ</t>
    </rPh>
    <rPh sb="55" eb="57">
      <t>バアイ</t>
    </rPh>
    <rPh sb="58" eb="61">
      <t>テスウリョウ</t>
    </rPh>
    <rPh sb="63" eb="65">
      <t>フタン</t>
    </rPh>
    <phoneticPr fontId="2"/>
  </si>
  <si>
    <r>
      <t xml:space="preserve">参加コース
Eコース以外は
講演要旨集
</t>
    </r>
    <r>
      <rPr>
        <sz val="10"/>
        <color indexed="10"/>
        <rFont val="ＭＳ Ｐゴシック"/>
        <family val="3"/>
        <charset val="128"/>
      </rPr>
      <t>（CD-ROM版）</t>
    </r>
    <r>
      <rPr>
        <sz val="10"/>
        <rFont val="ＭＳ Ｐゴシック"/>
        <family val="3"/>
        <charset val="128"/>
      </rPr>
      <t xml:space="preserve">
つき</t>
    </r>
    <rPh sb="28" eb="29">
      <t>バン</t>
    </rPh>
    <phoneticPr fontId="2"/>
  </si>
  <si>
    <r>
      <t>　 講演要旨集代
　 (冊子版)　　　</t>
    </r>
    <r>
      <rPr>
        <sz val="9"/>
        <color indexed="10"/>
        <rFont val="ＭＳ ゴシック"/>
        <family val="3"/>
        <charset val="128"/>
      </rPr>
      <t>※1</t>
    </r>
    <rPh sb="2" eb="4">
      <t>コウエン</t>
    </rPh>
    <rPh sb="4" eb="6">
      <t>ヨウシ</t>
    </rPh>
    <rPh sb="6" eb="7">
      <t>シュウ</t>
    </rPh>
    <rPh sb="7" eb="8">
      <t>ダイ</t>
    </rPh>
    <rPh sb="12" eb="14">
      <t>サッシ</t>
    </rPh>
    <rPh sb="14" eb="15">
      <t>バン</t>
    </rPh>
    <phoneticPr fontId="2"/>
  </si>
  <si>
    <r>
      <t>　 団体正会員
　 特典利用　　　</t>
    </r>
    <r>
      <rPr>
        <sz val="9"/>
        <color indexed="10"/>
        <rFont val="ＭＳ ゴシック"/>
        <family val="3"/>
        <charset val="128"/>
      </rPr>
      <t>※2</t>
    </r>
    <phoneticPr fontId="2"/>
  </si>
  <si>
    <r>
      <t>　 シニア登録された
　 個人正会員　　</t>
    </r>
    <r>
      <rPr>
        <sz val="9"/>
        <color indexed="10"/>
        <rFont val="ＭＳ ゴシック"/>
        <family val="3"/>
        <charset val="128"/>
      </rPr>
      <t>※3</t>
    </r>
    <phoneticPr fontId="2"/>
  </si>
  <si>
    <r>
      <rPr>
        <sz val="8"/>
        <color indexed="10"/>
        <rFont val="ＭＳ ゴシック"/>
        <family val="3"/>
        <charset val="128"/>
      </rPr>
      <t xml:space="preserve">
※1</t>
    </r>
    <r>
      <rPr>
        <sz val="8"/>
        <color indexed="8"/>
        <rFont val="ＭＳ ゴシック"/>
        <family val="3"/>
        <charset val="128"/>
      </rPr>
      <t>　講演要旨集</t>
    </r>
    <r>
      <rPr>
        <sz val="8"/>
        <color indexed="10"/>
        <rFont val="ＭＳ ゴシック"/>
        <family val="3"/>
        <charset val="128"/>
      </rPr>
      <t>（冊子版）</t>
    </r>
    <r>
      <rPr>
        <sz val="8"/>
        <rFont val="ＭＳ ゴシック"/>
        <family val="3"/>
        <charset val="128"/>
      </rPr>
      <t>の入手を希</t>
    </r>
    <r>
      <rPr>
        <sz val="8"/>
        <color indexed="8"/>
        <rFont val="ＭＳ ゴシック"/>
        <family val="3"/>
        <charset val="128"/>
      </rPr>
      <t>望される方は</t>
    </r>
    <r>
      <rPr>
        <sz val="8"/>
        <color indexed="10"/>
        <rFont val="ＭＳ ゴシック"/>
        <family val="3"/>
        <charset val="128"/>
      </rPr>
      <t>3,000円/1冊</t>
    </r>
    <r>
      <rPr>
        <sz val="8"/>
        <color indexed="8"/>
        <rFont val="ＭＳ ゴシック"/>
        <family val="3"/>
        <charset val="128"/>
      </rPr>
      <t xml:space="preserve">を
　　 加算。冊子版は当日配布します。
</t>
    </r>
    <r>
      <rPr>
        <sz val="8"/>
        <color indexed="10"/>
        <rFont val="ＭＳ ゴシック"/>
        <family val="3"/>
        <charset val="128"/>
      </rPr>
      <t>※2</t>
    </r>
    <r>
      <rPr>
        <sz val="8"/>
        <color indexed="8"/>
        <rFont val="ＭＳ ゴシック"/>
        <family val="3"/>
        <charset val="128"/>
      </rPr>
      <t>　団体正会員には</t>
    </r>
    <r>
      <rPr>
        <sz val="8"/>
        <color indexed="10"/>
        <rFont val="ＭＳ ゴシック"/>
        <family val="3"/>
        <charset val="128"/>
      </rPr>
      <t>1口につき1名</t>
    </r>
    <r>
      <rPr>
        <sz val="8"/>
        <color indexed="8"/>
        <rFont val="ＭＳ ゴシック"/>
        <family val="3"/>
        <charset val="128"/>
      </rPr>
      <t>が割引となる特典があります。
　　</t>
    </r>
    <r>
      <rPr>
        <sz val="8"/>
        <color indexed="10"/>
        <rFont val="ＭＳ ゴシック"/>
        <family val="3"/>
        <charset val="128"/>
      </rPr>
      <t>「優待カード」</t>
    </r>
    <r>
      <rPr>
        <sz val="8"/>
        <color indexed="8"/>
        <rFont val="ＭＳ ゴシック"/>
        <family val="3"/>
        <charset val="128"/>
      </rPr>
      <t xml:space="preserve">を添付してください。
</t>
    </r>
    <r>
      <rPr>
        <sz val="8"/>
        <color indexed="10"/>
        <rFont val="ＭＳ ゴシック"/>
        <family val="3"/>
        <charset val="128"/>
      </rPr>
      <t>※3</t>
    </r>
    <r>
      <rPr>
        <sz val="8"/>
        <color indexed="8"/>
        <rFont val="ＭＳ ゴシック"/>
        <family val="3"/>
        <charset val="128"/>
      </rPr>
      <t>　シニア登録をされた方は</t>
    </r>
    <r>
      <rPr>
        <sz val="8"/>
        <color indexed="10"/>
        <rFont val="ＭＳ ゴシック"/>
        <family val="3"/>
        <charset val="128"/>
      </rPr>
      <t>要旨集代3,000円</t>
    </r>
    <r>
      <rPr>
        <sz val="8"/>
        <color indexed="8"/>
        <rFont val="ＭＳ ゴシック"/>
        <family val="3"/>
        <charset val="128"/>
      </rPr>
      <t>，</t>
    </r>
    <r>
      <rPr>
        <sz val="8"/>
        <color indexed="10"/>
        <rFont val="ＭＳ ゴシック"/>
        <family val="3"/>
        <charset val="128"/>
      </rPr>
      <t>懇親会費6,200円</t>
    </r>
    <r>
      <rPr>
        <sz val="8"/>
        <color indexed="8"/>
        <rFont val="ＭＳ ゴシック"/>
        <family val="3"/>
        <charset val="128"/>
      </rPr>
      <t xml:space="preserve">
　　 となる割引があります。割引を利用する場合/要旨集CD-ROM
　　 版は不要の場合チェックを入れてください。
</t>
    </r>
    <rPh sb="10" eb="12">
      <t>サッシ</t>
    </rPh>
    <rPh sb="12" eb="13">
      <t>バン</t>
    </rPh>
    <rPh sb="30" eb="31">
      <t>エン</t>
    </rPh>
    <rPh sb="42" eb="44">
      <t>サッシ</t>
    </rPh>
    <rPh sb="44" eb="45">
      <t>バン</t>
    </rPh>
    <rPh sb="46" eb="48">
      <t>トウジツ</t>
    </rPh>
    <rPh sb="48" eb="50">
      <t>ハイフ</t>
    </rPh>
    <rPh sb="166" eb="168">
      <t>バアイ</t>
    </rPh>
    <rPh sb="182" eb="183">
      <t>バン</t>
    </rPh>
    <rPh sb="184" eb="186">
      <t>フヨウ</t>
    </rPh>
    <rPh sb="194" eb="195">
      <t>イ</t>
    </rPh>
    <phoneticPr fontId="2"/>
  </si>
  <si>
    <t xml:space="preserve">  三菱東京UFJ銀行 室町支店 0360637
  シヤ）ヒヨウメンギジユツキヨウカイ</t>
    <phoneticPr fontId="2"/>
  </si>
  <si>
    <r>
      <t xml:space="preserve">　領収書 </t>
    </r>
    <r>
      <rPr>
        <sz val="10"/>
        <color indexed="10"/>
        <rFont val="ＭＳ Ｐゴシック"/>
        <family val="3"/>
        <charset val="128"/>
      </rPr>
      <t>※5</t>
    </r>
    <rPh sb="1" eb="4">
      <t>リョウシュウショ</t>
    </rPh>
    <phoneticPr fontId="2"/>
  </si>
  <si>
    <t>A：　一般講演、シンポジウム</t>
    <rPh sb="3" eb="5">
      <t>イッパン</t>
    </rPh>
    <rPh sb="5" eb="7">
      <t>コウエン</t>
    </rPh>
    <phoneticPr fontId="2"/>
  </si>
  <si>
    <t>B：　一般講演、シンポジウム、懇親会</t>
    <rPh sb="3" eb="5">
      <t>イッパン</t>
    </rPh>
    <rPh sb="5" eb="7">
      <t>コウエン</t>
    </rPh>
    <rPh sb="15" eb="17">
      <t>コンシン</t>
    </rPh>
    <rPh sb="17" eb="18">
      <t>カイ</t>
    </rPh>
    <phoneticPr fontId="2"/>
  </si>
  <si>
    <t>C：　学生 （一般講演、シンポジウム）</t>
    <rPh sb="3" eb="4">
      <t>ガク</t>
    </rPh>
    <rPh sb="4" eb="5">
      <t>セイ</t>
    </rPh>
    <rPh sb="7" eb="9">
      <t>イッパン</t>
    </rPh>
    <rPh sb="9" eb="11">
      <t>コウエン</t>
    </rPh>
    <phoneticPr fontId="2"/>
  </si>
  <si>
    <t>D：　学生 （一般講演、シンポジウム、懇親会）</t>
    <rPh sb="3" eb="4">
      <t>ガク</t>
    </rPh>
    <rPh sb="4" eb="5">
      <t>セイ</t>
    </rPh>
    <rPh sb="7" eb="9">
      <t>イッパン</t>
    </rPh>
    <rPh sb="9" eb="11">
      <t>コウエン</t>
    </rPh>
    <rPh sb="19" eb="22">
      <t>コンシンカイ</t>
    </rPh>
    <phoneticPr fontId="2"/>
  </si>
  <si>
    <t>第137回講演大会（芝浦工業大学）参加申込書</t>
    <rPh sb="0" eb="1">
      <t>ダイ</t>
    </rPh>
    <rPh sb="4" eb="5">
      <t>カイ</t>
    </rPh>
    <rPh sb="5" eb="7">
      <t>コウエン</t>
    </rPh>
    <rPh sb="7" eb="9">
      <t>タイカイ</t>
    </rPh>
    <rPh sb="10" eb="12">
      <t>シバウラ</t>
    </rPh>
    <rPh sb="12" eb="14">
      <t>コウギョウ</t>
    </rPh>
    <rPh sb="14" eb="16">
      <t>ダイガク</t>
    </rPh>
    <rPh sb="17" eb="19">
      <t>サンカ</t>
    </rPh>
    <rPh sb="19" eb="22">
      <t>モウシコミショ</t>
    </rPh>
    <phoneticPr fontId="2"/>
  </si>
  <si>
    <t>― 事前登録　2月28日 (水) 締切 ―</t>
    <rPh sb="14" eb="15">
      <t>ミズ</t>
    </rPh>
    <phoneticPr fontId="2"/>
  </si>
  <si>
    <r>
      <rPr>
        <sz val="8"/>
        <color indexed="10"/>
        <rFont val="ＭＳ ゴシック"/>
        <family val="3"/>
        <charset val="128"/>
      </rPr>
      <t>※5</t>
    </r>
    <r>
      <rPr>
        <sz val="8"/>
        <color indexed="8"/>
        <rFont val="ＭＳ ゴシック"/>
        <family val="3"/>
        <charset val="128"/>
      </rPr>
      <t xml:space="preserve"> チェックをいれた場合，3/5までの入金に限り，領収証を大会当日に
　  受け渡します。</t>
    </r>
    <rPh sb="11" eb="13">
      <t>バアイ</t>
    </rPh>
    <rPh sb="20" eb="22">
      <t>ニュウキン</t>
    </rPh>
    <rPh sb="23" eb="24">
      <t>カギ</t>
    </rPh>
    <phoneticPr fontId="2"/>
  </si>
  <si>
    <t>一般社団法人表面技術協会 第137回講演大会係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4">
      <t>ダイ</t>
    </rPh>
    <rPh sb="17" eb="18">
      <t>カイ</t>
    </rPh>
    <rPh sb="18" eb="20">
      <t>コウエン</t>
    </rPh>
    <rPh sb="20" eb="22">
      <t>タイカイ</t>
    </rPh>
    <rPh sb="22" eb="23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</si>
</sst>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#,##0&quot;円　　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21"/>
      <name val="ＭＳ Ｐゴシック"/>
      <family val="3"/>
      <charset val="128"/>
    </font>
    <font>
      <sz val="14"/>
      <color indexed="2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9" fillId="0" borderId="0" xfId="0" applyFont="1" applyProtection="1">
      <alignment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1" fontId="0" fillId="0" borderId="2" xfId="0" applyNumberForma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177" fontId="3" fillId="3" borderId="3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177" fontId="3" fillId="3" borderId="4" xfId="0" applyNumberFormat="1" applyFont="1" applyFill="1" applyBorder="1" applyAlignment="1" applyProtection="1">
      <alignment vertical="center"/>
    </xf>
    <xf numFmtId="177" fontId="3" fillId="3" borderId="5" xfId="0" applyNumberFormat="1" applyFont="1" applyFill="1" applyBorder="1" applyAlignment="1" applyProtection="1">
      <alignment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177" fontId="3" fillId="3" borderId="7" xfId="0" applyNumberFormat="1" applyFont="1" applyFill="1" applyBorder="1" applyAlignment="1" applyProtection="1">
      <alignment vertical="center"/>
    </xf>
    <xf numFmtId="3" fontId="3" fillId="3" borderId="0" xfId="0" applyNumberFormat="1" applyFont="1" applyFill="1" applyBorder="1" applyAlignment="1" applyProtection="1">
      <alignment horizontal="right" vertical="center"/>
    </xf>
    <xf numFmtId="177" fontId="3" fillId="3" borderId="6" xfId="0" applyNumberFormat="1" applyFont="1" applyFill="1" applyBorder="1" applyAlignment="1" applyProtection="1">
      <alignment vertical="center"/>
    </xf>
    <xf numFmtId="177" fontId="3" fillId="3" borderId="8" xfId="0" applyNumberFormat="1" applyFont="1" applyFill="1" applyBorder="1" applyAlignment="1" applyProtection="1">
      <alignment vertical="center"/>
    </xf>
    <xf numFmtId="177" fontId="3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7" fillId="4" borderId="6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8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/>
    </xf>
    <xf numFmtId="3" fontId="3" fillId="3" borderId="10" xfId="0" applyNumberFormat="1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177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Alignment="1"/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1" fontId="0" fillId="0" borderId="0" xfId="0" applyNumberFormat="1" applyProtection="1">
      <alignment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41" fontId="13" fillId="0" borderId="0" xfId="0" applyNumberFormat="1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5" fillId="3" borderId="4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7" fillId="0" borderId="0" xfId="0" applyFont="1" applyAlignment="1">
      <alignment horizontal="left" vertical="top"/>
    </xf>
    <xf numFmtId="0" fontId="4" fillId="3" borderId="10" xfId="0" applyFont="1" applyFill="1" applyBorder="1">
      <alignment vertical="center"/>
    </xf>
    <xf numFmtId="0" fontId="17" fillId="0" borderId="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left" vertical="center" inden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3" fontId="3" fillId="3" borderId="1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left" vertical="center" wrapText="1" indent="1"/>
    </xf>
    <xf numFmtId="0" fontId="17" fillId="0" borderId="7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8" xfId="0" applyFont="1" applyFill="1" applyBorder="1" applyAlignment="1">
      <alignment horizontal="left" vertical="center" wrapText="1" inden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5" borderId="13" xfId="0" applyFont="1" applyFill="1" applyBorder="1" applyAlignment="1" applyProtection="1">
      <alignment horizontal="left" vertical="center" indent="1"/>
      <protection locked="0"/>
    </xf>
    <xf numFmtId="0" fontId="8" fillId="5" borderId="4" xfId="0" applyFont="1" applyFill="1" applyBorder="1" applyAlignment="1" applyProtection="1">
      <alignment horizontal="left" vertical="center" indent="1"/>
      <protection locked="0"/>
    </xf>
    <xf numFmtId="0" fontId="8" fillId="5" borderId="12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left" vertical="center" indent="1"/>
      <protection locked="0"/>
    </xf>
    <xf numFmtId="0" fontId="5" fillId="5" borderId="4" xfId="0" applyFont="1" applyFill="1" applyBorder="1" applyAlignment="1" applyProtection="1">
      <alignment horizontal="left" vertical="center" indent="1"/>
      <protection locked="0"/>
    </xf>
    <xf numFmtId="0" fontId="5" fillId="5" borderId="12" xfId="0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4" fontId="1" fillId="9" borderId="13" xfId="0" applyNumberFormat="1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vertical="center"/>
    </xf>
    <xf numFmtId="176" fontId="4" fillId="5" borderId="13" xfId="0" applyNumberFormat="1" applyFont="1" applyFill="1" applyBorder="1" applyAlignment="1" applyProtection="1">
      <alignment horizontal="left" vertical="center" indent="1"/>
      <protection locked="0"/>
    </xf>
    <xf numFmtId="176" fontId="5" fillId="5" borderId="4" xfId="0" applyNumberFormat="1" applyFont="1" applyFill="1" applyBorder="1" applyAlignment="1" applyProtection="1">
      <alignment horizontal="left" vertical="center" indent="1"/>
      <protection locked="0"/>
    </xf>
    <xf numFmtId="176" fontId="5" fillId="5" borderId="12" xfId="0" applyNumberFormat="1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 applyProtection="1">
      <alignment horizontal="left" vertical="center" indent="1"/>
      <protection locked="0"/>
    </xf>
    <xf numFmtId="49" fontId="5" fillId="5" borderId="4" xfId="0" applyNumberFormat="1" applyFont="1" applyFill="1" applyBorder="1" applyAlignment="1" applyProtection="1">
      <alignment horizontal="left" vertical="center" indent="1"/>
      <protection locked="0"/>
    </xf>
    <xf numFmtId="49" fontId="5" fillId="5" borderId="12" xfId="0" applyNumberFormat="1" applyFont="1" applyFill="1" applyBorder="1" applyAlignment="1" applyProtection="1">
      <alignment horizontal="left" vertical="center" indent="1"/>
      <protection locked="0"/>
    </xf>
    <xf numFmtId="3" fontId="4" fillId="3" borderId="4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 applyProtection="1">
      <alignment horizontal="right" vertical="center"/>
      <protection locked="0"/>
    </xf>
    <xf numFmtId="3" fontId="4" fillId="5" borderId="4" xfId="0" applyNumberFormat="1" applyFont="1" applyFill="1" applyBorder="1" applyAlignment="1" applyProtection="1">
      <alignment horizontal="right" vertical="center"/>
      <protection locked="0"/>
    </xf>
    <xf numFmtId="3" fontId="14" fillId="2" borderId="6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>
      <alignment horizontal="right" vertical="center"/>
    </xf>
    <xf numFmtId="0" fontId="17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事務局使用!$B$14" lockText="1" noThreeD="1"/>
</file>

<file path=xl/ctrlProps/ctrlProp10.xml><?xml version="1.0" encoding="utf-8"?>
<formControlPr xmlns="http://schemas.microsoft.com/office/spreadsheetml/2009/9/main" objectType="Radio" firstButton="1" fmlaLink="事務局使用!$B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事務局使用!$B$15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事務局使用!$B$16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事務局使用!$B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事務局使用!$C$12" lockText="1" noThreeD="1"/>
</file>

<file path=xl/ctrlProps/ctrlProp8.xml><?xml version="1.0" encoding="utf-8"?>
<formControlPr xmlns="http://schemas.microsoft.com/office/spreadsheetml/2009/9/main" objectType="CheckBox" fmlaLink="事務局使用!$C$13" lockText="1" noThreeD="1"/>
</file>

<file path=xl/ctrlProps/ctrlProp9.xml><?xml version="1.0" encoding="utf-8"?>
<formControlPr xmlns="http://schemas.microsoft.com/office/spreadsheetml/2009/9/main" objectType="CheckBox" fmlaLink="事務局使用!$B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50</xdr:row>
          <xdr:rowOff>0</xdr:rowOff>
        </xdr:from>
        <xdr:to>
          <xdr:col>10</xdr:col>
          <xdr:colOff>142875</xdr:colOff>
          <xdr:row>51</xdr:row>
          <xdr:rowOff>19050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85725</xdr:rowOff>
        </xdr:from>
        <xdr:to>
          <xdr:col>10</xdr:col>
          <xdr:colOff>142875</xdr:colOff>
          <xdr:row>54</xdr:row>
          <xdr:rowOff>9525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49</xdr:row>
          <xdr:rowOff>19050</xdr:rowOff>
        </xdr:from>
        <xdr:to>
          <xdr:col>7</xdr:col>
          <xdr:colOff>161925</xdr:colOff>
          <xdr:row>57</xdr:row>
          <xdr:rowOff>66675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142875</xdr:rowOff>
        </xdr:from>
        <xdr:to>
          <xdr:col>7</xdr:col>
          <xdr:colOff>66675</xdr:colOff>
          <xdr:row>19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123825</xdr:rowOff>
        </xdr:from>
        <xdr:to>
          <xdr:col>7</xdr:col>
          <xdr:colOff>161925</xdr:colOff>
          <xdr:row>21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10</xdr:col>
          <xdr:colOff>142875</xdr:colOff>
          <xdr:row>22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40</xdr:row>
          <xdr:rowOff>0</xdr:rowOff>
        </xdr:from>
        <xdr:to>
          <xdr:col>38</xdr:col>
          <xdr:colOff>142875</xdr:colOff>
          <xdr:row>41</xdr:row>
          <xdr:rowOff>123825</xdr:rowOff>
        </xdr:to>
        <xdr:sp macro="" textlink="">
          <xdr:nvSpPr>
            <xdr:cNvPr id="1178" name="チェック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割引を利用する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41</xdr:row>
          <xdr:rowOff>85725</xdr:rowOff>
        </xdr:from>
        <xdr:to>
          <xdr:col>39</xdr:col>
          <xdr:colOff>114300</xdr:colOff>
          <xdr:row>43</xdr:row>
          <xdr:rowOff>0</xdr:rowOff>
        </xdr:to>
        <xdr:sp macro="" textlink="">
          <xdr:nvSpPr>
            <xdr:cNvPr id="1179" name="チェック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要旨集CD版は不要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37</xdr:row>
          <xdr:rowOff>66675</xdr:rowOff>
        </xdr:from>
        <xdr:to>
          <xdr:col>39</xdr:col>
          <xdr:colOff>76200</xdr:colOff>
          <xdr:row>39</xdr:row>
          <xdr:rowOff>28575</xdr:rowOff>
        </xdr:to>
        <xdr:sp macro="" textlink="">
          <xdr:nvSpPr>
            <xdr:cNvPr id="1180" name="チェック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特典を利用する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47625</xdr:rowOff>
        </xdr:from>
        <xdr:to>
          <xdr:col>28</xdr:col>
          <xdr:colOff>9525</xdr:colOff>
          <xdr:row>29</xdr:row>
          <xdr:rowOff>295275</xdr:rowOff>
        </xdr:to>
        <xdr:sp macro="" textlink="">
          <xdr:nvSpPr>
            <xdr:cNvPr id="1190" name="オプション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66675</xdr:rowOff>
        </xdr:from>
        <xdr:to>
          <xdr:col>28</xdr:col>
          <xdr:colOff>38100</xdr:colOff>
          <xdr:row>30</xdr:row>
          <xdr:rowOff>276225</xdr:rowOff>
        </xdr:to>
        <xdr:sp macro="" textlink="">
          <xdr:nvSpPr>
            <xdr:cNvPr id="1191" name="オプション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19050</xdr:rowOff>
        </xdr:from>
        <xdr:to>
          <xdr:col>27</xdr:col>
          <xdr:colOff>133350</xdr:colOff>
          <xdr:row>31</xdr:row>
          <xdr:rowOff>323850</xdr:rowOff>
        </xdr:to>
        <xdr:sp macro="" textlink="">
          <xdr:nvSpPr>
            <xdr:cNvPr id="1192" name="オプション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9525</xdr:colOff>
          <xdr:row>32</xdr:row>
          <xdr:rowOff>304800</xdr:rowOff>
        </xdr:to>
        <xdr:sp macro=""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57150</xdr:rowOff>
        </xdr:from>
        <xdr:to>
          <xdr:col>27</xdr:col>
          <xdr:colOff>133350</xdr:colOff>
          <xdr:row>33</xdr:row>
          <xdr:rowOff>266700</xdr:rowOff>
        </xdr:to>
        <xdr:sp macro=""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29</xdr:row>
          <xdr:rowOff>66675</xdr:rowOff>
        </xdr:from>
        <xdr:to>
          <xdr:col>35</xdr:col>
          <xdr:colOff>114300</xdr:colOff>
          <xdr:row>29</xdr:row>
          <xdr:rowOff>285750</xdr:rowOff>
        </xdr:to>
        <xdr:sp macro=""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30</xdr:row>
          <xdr:rowOff>28575</xdr:rowOff>
        </xdr:from>
        <xdr:to>
          <xdr:col>35</xdr:col>
          <xdr:colOff>114300</xdr:colOff>
          <xdr:row>30</xdr:row>
          <xdr:rowOff>304800</xdr:rowOff>
        </xdr:to>
        <xdr:sp macro="" textlink="">
          <xdr:nvSpPr>
            <xdr:cNvPr id="1196" name="オプション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31</xdr:row>
          <xdr:rowOff>38100</xdr:rowOff>
        </xdr:from>
        <xdr:to>
          <xdr:col>35</xdr:col>
          <xdr:colOff>114300</xdr:colOff>
          <xdr:row>31</xdr:row>
          <xdr:rowOff>295275</xdr:rowOff>
        </xdr:to>
        <xdr:sp macro="" textlink="">
          <xdr:nvSpPr>
            <xdr:cNvPr id="1197" name="オプション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32</xdr:row>
          <xdr:rowOff>57150</xdr:rowOff>
        </xdr:from>
        <xdr:to>
          <xdr:col>35</xdr:col>
          <xdr:colOff>114300</xdr:colOff>
          <xdr:row>32</xdr:row>
          <xdr:rowOff>276225</xdr:rowOff>
        </xdr:to>
        <xdr:sp macro="" textlink="">
          <xdr:nvSpPr>
            <xdr:cNvPr id="1198" name="オプション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33</xdr:row>
          <xdr:rowOff>57150</xdr:rowOff>
        </xdr:from>
        <xdr:to>
          <xdr:col>35</xdr:col>
          <xdr:colOff>123825</xdr:colOff>
          <xdr:row>33</xdr:row>
          <xdr:rowOff>276225</xdr:rowOff>
        </xdr:to>
        <xdr:sp macro=""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29</xdr:row>
          <xdr:rowOff>9525</xdr:rowOff>
        </xdr:from>
        <xdr:to>
          <xdr:col>39</xdr:col>
          <xdr:colOff>123825</xdr:colOff>
          <xdr:row>33</xdr:row>
          <xdr:rowOff>342900</xdr:rowOff>
        </xdr:to>
        <xdr:sp macro="" textlink="">
          <xdr:nvSpPr>
            <xdr:cNvPr id="1200" name="グループ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85725</xdr:rowOff>
        </xdr:from>
        <xdr:to>
          <xdr:col>3</xdr:col>
          <xdr:colOff>161925</xdr:colOff>
          <xdr:row>51</xdr:row>
          <xdr:rowOff>38100</xdr:rowOff>
        </xdr:to>
        <xdr:sp macro="" textlink="">
          <xdr:nvSpPr>
            <xdr:cNvPr id="1208" name="オプション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85725</xdr:rowOff>
        </xdr:from>
        <xdr:to>
          <xdr:col>3</xdr:col>
          <xdr:colOff>161925</xdr:colOff>
          <xdr:row>54</xdr:row>
          <xdr:rowOff>9525</xdr:rowOff>
        </xdr:to>
        <xdr:sp macro="" textlink="">
          <xdr:nvSpPr>
            <xdr:cNvPr id="1209" name="オプション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56</xdr:row>
          <xdr:rowOff>0</xdr:rowOff>
        </xdr:from>
        <xdr:to>
          <xdr:col>3</xdr:col>
          <xdr:colOff>161925</xdr:colOff>
          <xdr:row>57</xdr:row>
          <xdr:rowOff>19050</xdr:rowOff>
        </xdr:to>
        <xdr:sp macro="" textlink="">
          <xdr:nvSpPr>
            <xdr:cNvPr id="1210" name="オプション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69"/>
  <sheetViews>
    <sheetView showGridLines="0" tabSelected="1" zoomScale="115" zoomScaleNormal="115" workbookViewId="0">
      <selection activeCell="I10" sqref="I10:N10"/>
    </sheetView>
  </sheetViews>
  <sheetFormatPr defaultColWidth="2.25" defaultRowHeight="13.5" x14ac:dyDescent="0.15"/>
  <cols>
    <col min="1" max="33" width="2.25" style="1"/>
    <col min="34" max="35" width="2.25" style="1" customWidth="1"/>
    <col min="36" max="16384" width="2.25" style="1"/>
  </cols>
  <sheetData>
    <row r="1" spans="1:40" ht="15.75" customHeight="1" x14ac:dyDescent="0.15">
      <c r="Y1" s="6" t="s">
        <v>18</v>
      </c>
      <c r="Z1" s="7"/>
      <c r="AA1" s="7"/>
      <c r="AB1" s="159"/>
      <c r="AC1" s="159"/>
      <c r="AD1" s="159"/>
      <c r="AE1" s="159"/>
      <c r="AF1" s="159"/>
      <c r="AG1" s="8"/>
      <c r="AH1" s="6" t="s">
        <v>0</v>
      </c>
      <c r="AI1" s="7"/>
      <c r="AJ1" s="7"/>
      <c r="AK1" s="158"/>
      <c r="AL1" s="158"/>
      <c r="AM1" s="158"/>
      <c r="AN1" s="158"/>
    </row>
    <row r="2" spans="1:40" ht="12" customHeight="1" x14ac:dyDescent="0.15"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6" customHeight="1" x14ac:dyDescent="0.15">
      <c r="A3" s="161" t="s">
        <v>89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</row>
    <row r="4" spans="1:40" ht="6" customHeight="1" x14ac:dyDescent="0.1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</row>
    <row r="5" spans="1:40" ht="6" customHeight="1" x14ac:dyDescent="0.1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</row>
    <row r="6" spans="1:40" ht="14.1" customHeight="1" x14ac:dyDescent="0.15">
      <c r="A6" s="160" t="s">
        <v>90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</row>
    <row r="7" spans="1:40" x14ac:dyDescent="0.15">
      <c r="A7" s="9" t="s">
        <v>22</v>
      </c>
    </row>
    <row r="8" spans="1:40" ht="5.0999999999999996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9.9499999999999993" customHeight="1" x14ac:dyDescent="0.15">
      <c r="A9" s="109" t="s">
        <v>13</v>
      </c>
      <c r="B9" s="110"/>
      <c r="C9" s="110"/>
      <c r="D9" s="110"/>
      <c r="E9" s="111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163" t="s">
        <v>21</v>
      </c>
      <c r="Z9" s="164"/>
      <c r="AA9" s="164"/>
      <c r="AB9" s="164"/>
      <c r="AC9" s="165"/>
      <c r="AD9" s="42"/>
      <c r="AE9" s="39"/>
      <c r="AF9" s="39"/>
      <c r="AG9" s="39"/>
      <c r="AH9" s="39"/>
      <c r="AI9" s="39"/>
      <c r="AJ9" s="39"/>
      <c r="AK9" s="39"/>
      <c r="AL9" s="39"/>
      <c r="AM9" s="39"/>
      <c r="AN9" s="43"/>
    </row>
    <row r="10" spans="1:40" ht="18" customHeight="1" x14ac:dyDescent="0.15">
      <c r="A10" s="112"/>
      <c r="B10" s="113"/>
      <c r="C10" s="113"/>
      <c r="D10" s="113"/>
      <c r="E10" s="114"/>
      <c r="F10" s="40"/>
      <c r="G10" s="162" t="s">
        <v>1</v>
      </c>
      <c r="H10" s="162"/>
      <c r="I10" s="122"/>
      <c r="J10" s="123"/>
      <c r="K10" s="123"/>
      <c r="L10" s="123"/>
      <c r="M10" s="123"/>
      <c r="N10" s="124"/>
      <c r="O10" s="172" t="s">
        <v>2</v>
      </c>
      <c r="P10" s="173"/>
      <c r="Q10" s="118"/>
      <c r="R10" s="119"/>
      <c r="S10" s="119"/>
      <c r="T10" s="119"/>
      <c r="U10" s="119"/>
      <c r="V10" s="120"/>
      <c r="W10" s="40"/>
      <c r="X10" s="40"/>
      <c r="Y10" s="166"/>
      <c r="Z10" s="167"/>
      <c r="AA10" s="167"/>
      <c r="AB10" s="167"/>
      <c r="AC10" s="168"/>
      <c r="AD10" s="44"/>
      <c r="AE10" s="174"/>
      <c r="AF10" s="175"/>
      <c r="AG10" s="175"/>
      <c r="AH10" s="175"/>
      <c r="AI10" s="175"/>
      <c r="AJ10" s="175"/>
      <c r="AK10" s="175"/>
      <c r="AL10" s="175"/>
      <c r="AM10" s="176"/>
      <c r="AN10" s="45"/>
    </row>
    <row r="11" spans="1:40" ht="9.9499999999999993" customHeight="1" x14ac:dyDescent="0.15">
      <c r="A11" s="115"/>
      <c r="B11" s="116"/>
      <c r="C11" s="116"/>
      <c r="D11" s="116"/>
      <c r="E11" s="117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69"/>
      <c r="Z11" s="170"/>
      <c r="AA11" s="170"/>
      <c r="AB11" s="170"/>
      <c r="AC11" s="171"/>
      <c r="AD11" s="46"/>
      <c r="AE11" s="41"/>
      <c r="AF11" s="41"/>
      <c r="AG11" s="41"/>
      <c r="AH11" s="41"/>
      <c r="AI11" s="41"/>
      <c r="AJ11" s="41"/>
      <c r="AK11" s="41"/>
      <c r="AL11" s="41"/>
      <c r="AM11" s="41"/>
      <c r="AN11" s="47"/>
    </row>
    <row r="12" spans="1:40" ht="9.9499999999999993" customHeight="1" x14ac:dyDescent="0.15">
      <c r="A12" s="121" t="s">
        <v>40</v>
      </c>
      <c r="B12" s="110"/>
      <c r="C12" s="110"/>
      <c r="D12" s="110"/>
      <c r="E12" s="11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43"/>
    </row>
    <row r="13" spans="1:40" ht="18" customHeight="1" x14ac:dyDescent="0.15">
      <c r="A13" s="112"/>
      <c r="B13" s="113"/>
      <c r="C13" s="113"/>
      <c r="D13" s="113"/>
      <c r="E13" s="114"/>
      <c r="F13" s="162" t="s">
        <v>3</v>
      </c>
      <c r="G13" s="162"/>
      <c r="H13" s="162"/>
      <c r="I13" s="122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4"/>
      <c r="AN13" s="45"/>
    </row>
    <row r="14" spans="1:40" ht="6.95" customHeight="1" x14ac:dyDescent="0.15">
      <c r="A14" s="112"/>
      <c r="B14" s="113"/>
      <c r="C14" s="113"/>
      <c r="D14" s="113"/>
      <c r="E14" s="11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5"/>
    </row>
    <row r="15" spans="1:40" ht="18" customHeight="1" x14ac:dyDescent="0.15">
      <c r="A15" s="112"/>
      <c r="B15" s="113"/>
      <c r="C15" s="113"/>
      <c r="D15" s="113"/>
      <c r="E15" s="114"/>
      <c r="F15" s="162" t="s">
        <v>41</v>
      </c>
      <c r="G15" s="162"/>
      <c r="H15" s="162"/>
      <c r="I15" s="122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4"/>
      <c r="AN15" s="45"/>
    </row>
    <row r="16" spans="1:40" ht="9.9499999999999993" customHeight="1" x14ac:dyDescent="0.15">
      <c r="A16" s="115"/>
      <c r="B16" s="116"/>
      <c r="C16" s="116"/>
      <c r="D16" s="116"/>
      <c r="E16" s="117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7"/>
    </row>
    <row r="17" spans="1:40" ht="9.9499999999999993" customHeight="1" x14ac:dyDescent="0.15">
      <c r="A17" s="121" t="s">
        <v>38</v>
      </c>
      <c r="B17" s="110"/>
      <c r="C17" s="110"/>
      <c r="D17" s="110"/>
      <c r="E17" s="111"/>
      <c r="F17" s="185" t="s">
        <v>19</v>
      </c>
      <c r="G17" s="186"/>
      <c r="H17" s="186"/>
      <c r="I17" s="186"/>
      <c r="J17" s="186"/>
      <c r="K17" s="187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3"/>
    </row>
    <row r="18" spans="1:40" ht="18" customHeight="1" x14ac:dyDescent="0.15">
      <c r="A18" s="112"/>
      <c r="B18" s="113"/>
      <c r="C18" s="113"/>
      <c r="D18" s="113"/>
      <c r="E18" s="114"/>
      <c r="F18" s="188"/>
      <c r="G18" s="189"/>
      <c r="H18" s="189"/>
      <c r="I18" s="189"/>
      <c r="J18" s="189"/>
      <c r="K18" s="190"/>
      <c r="L18" s="48"/>
      <c r="M18" s="162" t="s">
        <v>4</v>
      </c>
      <c r="N18" s="162"/>
      <c r="O18" s="182"/>
      <c r="P18" s="183"/>
      <c r="Q18" s="183"/>
      <c r="R18" s="183"/>
      <c r="S18" s="183"/>
      <c r="T18" s="184"/>
      <c r="U18" s="4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5"/>
    </row>
    <row r="19" spans="1:40" ht="6.95" customHeight="1" x14ac:dyDescent="0.15">
      <c r="A19" s="112"/>
      <c r="B19" s="113"/>
      <c r="C19" s="113"/>
      <c r="D19" s="113"/>
      <c r="E19" s="114"/>
      <c r="F19" s="188"/>
      <c r="G19" s="189"/>
      <c r="H19" s="189"/>
      <c r="I19" s="189"/>
      <c r="J19" s="189"/>
      <c r="K19" s="190"/>
      <c r="L19" s="48"/>
      <c r="M19" s="48"/>
      <c r="N19" s="4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5"/>
    </row>
    <row r="20" spans="1:40" ht="18" customHeight="1" x14ac:dyDescent="0.15">
      <c r="A20" s="112"/>
      <c r="B20" s="113"/>
      <c r="C20" s="113"/>
      <c r="D20" s="113"/>
      <c r="E20" s="114"/>
      <c r="F20" s="188"/>
      <c r="G20" s="189"/>
      <c r="H20" s="189"/>
      <c r="I20" s="189"/>
      <c r="J20" s="189"/>
      <c r="K20" s="190"/>
      <c r="L20" s="180" t="s">
        <v>42</v>
      </c>
      <c r="M20" s="162"/>
      <c r="N20" s="173"/>
      <c r="O20" s="122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4"/>
      <c r="AN20" s="45"/>
    </row>
    <row r="21" spans="1:40" ht="6.95" customHeight="1" x14ac:dyDescent="0.15">
      <c r="A21" s="112"/>
      <c r="B21" s="113"/>
      <c r="C21" s="113"/>
      <c r="D21" s="113"/>
      <c r="E21" s="114"/>
      <c r="F21" s="188"/>
      <c r="G21" s="189"/>
      <c r="H21" s="189"/>
      <c r="I21" s="189"/>
      <c r="J21" s="189"/>
      <c r="K21" s="190"/>
      <c r="L21" s="48"/>
      <c r="M21" s="48"/>
      <c r="N21" s="4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5"/>
    </row>
    <row r="22" spans="1:40" ht="18" customHeight="1" x14ac:dyDescent="0.15">
      <c r="A22" s="112"/>
      <c r="B22" s="113"/>
      <c r="C22" s="113"/>
      <c r="D22" s="113"/>
      <c r="E22" s="114"/>
      <c r="F22" s="188"/>
      <c r="G22" s="189"/>
      <c r="H22" s="189"/>
      <c r="I22" s="189"/>
      <c r="J22" s="189"/>
      <c r="K22" s="190"/>
      <c r="L22" s="180" t="s">
        <v>43</v>
      </c>
      <c r="M22" s="162"/>
      <c r="N22" s="173"/>
      <c r="O22" s="194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6"/>
      <c r="AN22" s="45"/>
    </row>
    <row r="23" spans="1:40" ht="9.9499999999999993" customHeight="1" x14ac:dyDescent="0.15">
      <c r="A23" s="115"/>
      <c r="B23" s="116"/>
      <c r="C23" s="116"/>
      <c r="D23" s="116"/>
      <c r="E23" s="117"/>
      <c r="F23" s="191"/>
      <c r="G23" s="192"/>
      <c r="H23" s="192"/>
      <c r="I23" s="192"/>
      <c r="J23" s="192"/>
      <c r="K23" s="193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7"/>
    </row>
    <row r="24" spans="1:40" ht="9.9499999999999993" customHeight="1" x14ac:dyDescent="0.15">
      <c r="A24" s="109" t="s">
        <v>17</v>
      </c>
      <c r="B24" s="110"/>
      <c r="C24" s="110"/>
      <c r="D24" s="110"/>
      <c r="E24" s="111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3"/>
    </row>
    <row r="25" spans="1:40" ht="18" customHeight="1" x14ac:dyDescent="0.15">
      <c r="A25" s="112"/>
      <c r="B25" s="113"/>
      <c r="C25" s="113"/>
      <c r="D25" s="113"/>
      <c r="E25" s="114"/>
      <c r="F25" s="181" t="s">
        <v>15</v>
      </c>
      <c r="G25" s="181"/>
      <c r="H25" s="181"/>
      <c r="I25" s="122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4"/>
      <c r="AA25" s="40"/>
      <c r="AB25" s="181" t="s">
        <v>16</v>
      </c>
      <c r="AC25" s="181"/>
      <c r="AD25" s="177"/>
      <c r="AE25" s="178"/>
      <c r="AF25" s="178"/>
      <c r="AG25" s="178"/>
      <c r="AH25" s="178"/>
      <c r="AI25" s="178"/>
      <c r="AJ25" s="178"/>
      <c r="AK25" s="178"/>
      <c r="AL25" s="178"/>
      <c r="AM25" s="179"/>
      <c r="AN25" s="45"/>
    </row>
    <row r="26" spans="1:40" ht="9.9499999999999993" customHeight="1" x14ac:dyDescent="0.15">
      <c r="A26" s="115"/>
      <c r="B26" s="116"/>
      <c r="C26" s="116"/>
      <c r="D26" s="116"/>
      <c r="E26" s="11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7"/>
    </row>
    <row r="27" spans="1:40" ht="12.95" customHeight="1" x14ac:dyDescent="0.15">
      <c r="A27" s="2"/>
      <c r="B27" s="2"/>
      <c r="C27" s="2"/>
      <c r="D27" s="2"/>
      <c r="E27" s="2"/>
      <c r="G27" s="2"/>
      <c r="H27" s="2"/>
      <c r="I27" s="2"/>
      <c r="J27" s="2"/>
      <c r="K27" s="2"/>
      <c r="L27" s="2"/>
    </row>
    <row r="28" spans="1:40" ht="14.1" customHeight="1" x14ac:dyDescent="0.15">
      <c r="A28" s="76" t="s">
        <v>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Y28" s="125" t="s">
        <v>72</v>
      </c>
      <c r="Z28" s="126"/>
      <c r="AA28" s="126"/>
      <c r="AB28" s="126"/>
      <c r="AC28" s="126"/>
      <c r="AD28" s="126"/>
      <c r="AE28" s="126"/>
      <c r="AF28" s="127"/>
      <c r="AG28" s="125" t="s">
        <v>73</v>
      </c>
      <c r="AH28" s="126"/>
      <c r="AI28" s="126"/>
      <c r="AJ28" s="126"/>
      <c r="AK28" s="126"/>
      <c r="AL28" s="126"/>
      <c r="AM28" s="126"/>
      <c r="AN28" s="127"/>
    </row>
    <row r="29" spans="1:40" ht="5.0999999999999996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128"/>
      <c r="Z29" s="129"/>
      <c r="AA29" s="129"/>
      <c r="AB29" s="129"/>
      <c r="AC29" s="129"/>
      <c r="AD29" s="129"/>
      <c r="AE29" s="129"/>
      <c r="AF29" s="130"/>
      <c r="AG29" s="128"/>
      <c r="AH29" s="129"/>
      <c r="AI29" s="129"/>
      <c r="AJ29" s="129"/>
      <c r="AK29" s="129"/>
      <c r="AL29" s="129"/>
      <c r="AM29" s="129"/>
      <c r="AN29" s="130"/>
    </row>
    <row r="30" spans="1:40" ht="27.95" customHeight="1" x14ac:dyDescent="0.15">
      <c r="A30" s="210" t="s">
        <v>78</v>
      </c>
      <c r="B30" s="211"/>
      <c r="C30" s="211"/>
      <c r="D30" s="211"/>
      <c r="E30" s="211"/>
      <c r="F30" s="211"/>
      <c r="G30" s="212"/>
      <c r="H30" s="96" t="s">
        <v>85</v>
      </c>
      <c r="I30" s="51"/>
      <c r="J30" s="6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3"/>
      <c r="Z30" s="51"/>
      <c r="AA30" s="197">
        <v>8300</v>
      </c>
      <c r="AB30" s="197"/>
      <c r="AC30" s="197"/>
      <c r="AD30" s="197"/>
      <c r="AE30" s="51" t="s">
        <v>48</v>
      </c>
      <c r="AF30" s="52"/>
      <c r="AG30" s="53"/>
      <c r="AH30" s="51"/>
      <c r="AI30" s="197">
        <v>14700</v>
      </c>
      <c r="AJ30" s="197"/>
      <c r="AK30" s="197"/>
      <c r="AL30" s="197"/>
      <c r="AM30" s="51" t="s">
        <v>48</v>
      </c>
      <c r="AN30" s="52"/>
    </row>
    <row r="31" spans="1:40" ht="27.95" customHeight="1" x14ac:dyDescent="0.15">
      <c r="A31" s="213"/>
      <c r="B31" s="214"/>
      <c r="C31" s="214"/>
      <c r="D31" s="214"/>
      <c r="E31" s="214"/>
      <c r="F31" s="214"/>
      <c r="G31" s="215"/>
      <c r="H31" s="96" t="s">
        <v>86</v>
      </c>
      <c r="I31" s="51"/>
      <c r="J31" s="87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3"/>
      <c r="Z31" s="51"/>
      <c r="AA31" s="197">
        <v>16500</v>
      </c>
      <c r="AB31" s="197"/>
      <c r="AC31" s="197"/>
      <c r="AD31" s="197"/>
      <c r="AE31" s="51" t="s">
        <v>48</v>
      </c>
      <c r="AF31" s="52"/>
      <c r="AG31" s="53"/>
      <c r="AH31" s="51"/>
      <c r="AI31" s="197">
        <v>22900</v>
      </c>
      <c r="AJ31" s="197"/>
      <c r="AK31" s="197"/>
      <c r="AL31" s="197"/>
      <c r="AM31" s="51" t="s">
        <v>48</v>
      </c>
      <c r="AN31" s="52"/>
    </row>
    <row r="32" spans="1:40" ht="27.95" customHeight="1" x14ac:dyDescent="0.15">
      <c r="A32" s="213"/>
      <c r="B32" s="214"/>
      <c r="C32" s="214"/>
      <c r="D32" s="214"/>
      <c r="E32" s="214"/>
      <c r="F32" s="214"/>
      <c r="G32" s="215"/>
      <c r="H32" s="96" t="s">
        <v>87</v>
      </c>
      <c r="I32" s="51"/>
      <c r="J32" s="87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3"/>
      <c r="Z32" s="51"/>
      <c r="AA32" s="197">
        <v>4200</v>
      </c>
      <c r="AB32" s="197"/>
      <c r="AC32" s="197"/>
      <c r="AD32" s="197"/>
      <c r="AE32" s="51" t="s">
        <v>48</v>
      </c>
      <c r="AF32" s="52"/>
      <c r="AG32" s="53"/>
      <c r="AH32" s="51"/>
      <c r="AI32" s="197">
        <v>8500</v>
      </c>
      <c r="AJ32" s="197"/>
      <c r="AK32" s="197"/>
      <c r="AL32" s="197"/>
      <c r="AM32" s="51" t="s">
        <v>48</v>
      </c>
      <c r="AN32" s="52"/>
    </row>
    <row r="33" spans="1:40" ht="27.95" customHeight="1" x14ac:dyDescent="0.15">
      <c r="A33" s="213"/>
      <c r="B33" s="214"/>
      <c r="C33" s="214"/>
      <c r="D33" s="214"/>
      <c r="E33" s="214"/>
      <c r="F33" s="214"/>
      <c r="G33" s="215"/>
      <c r="H33" s="96" t="s">
        <v>88</v>
      </c>
      <c r="I33" s="51"/>
      <c r="J33" s="87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3"/>
      <c r="Z33" s="51"/>
      <c r="AA33" s="197">
        <v>10300</v>
      </c>
      <c r="AB33" s="197"/>
      <c r="AC33" s="197"/>
      <c r="AD33" s="197"/>
      <c r="AE33" s="51" t="s">
        <v>48</v>
      </c>
      <c r="AF33" s="52"/>
      <c r="AG33" s="53"/>
      <c r="AH33" s="51"/>
      <c r="AI33" s="197">
        <v>14700</v>
      </c>
      <c r="AJ33" s="197"/>
      <c r="AK33" s="197"/>
      <c r="AL33" s="197"/>
      <c r="AM33" s="51" t="s">
        <v>48</v>
      </c>
      <c r="AN33" s="52"/>
    </row>
    <row r="34" spans="1:40" ht="27.95" customHeight="1" x14ac:dyDescent="0.15">
      <c r="A34" s="216"/>
      <c r="B34" s="217"/>
      <c r="C34" s="217"/>
      <c r="D34" s="217"/>
      <c r="E34" s="217"/>
      <c r="F34" s="217"/>
      <c r="G34" s="218"/>
      <c r="H34" s="96" t="s">
        <v>65</v>
      </c>
      <c r="I34" s="51"/>
      <c r="J34" s="87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3"/>
      <c r="Z34" s="51"/>
      <c r="AA34" s="197">
        <v>9300</v>
      </c>
      <c r="AB34" s="197"/>
      <c r="AC34" s="197"/>
      <c r="AD34" s="197"/>
      <c r="AE34" s="51" t="s">
        <v>48</v>
      </c>
      <c r="AF34" s="52"/>
      <c r="AG34" s="53"/>
      <c r="AH34" s="51"/>
      <c r="AI34" s="197">
        <v>13600</v>
      </c>
      <c r="AJ34" s="197"/>
      <c r="AK34" s="197"/>
      <c r="AL34" s="197"/>
      <c r="AM34" s="51" t="s">
        <v>48</v>
      </c>
      <c r="AN34" s="52"/>
    </row>
    <row r="35" spans="1:40" ht="6.95" customHeight="1" x14ac:dyDescent="0.15">
      <c r="A35" s="103" t="s">
        <v>82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4"/>
      <c r="Y35" s="219" t="s">
        <v>79</v>
      </c>
      <c r="Z35" s="220"/>
      <c r="AA35" s="220"/>
      <c r="AB35" s="220"/>
      <c r="AC35" s="220"/>
      <c r="AD35" s="220"/>
      <c r="AE35" s="220"/>
      <c r="AF35" s="221"/>
      <c r="AG35" s="33"/>
      <c r="AH35" s="37"/>
      <c r="AI35" s="26"/>
      <c r="AJ35" s="26"/>
      <c r="AK35" s="26"/>
      <c r="AL35" s="26"/>
      <c r="AM35" s="54"/>
      <c r="AN35" s="38"/>
    </row>
    <row r="36" spans="1:40" ht="17.100000000000001" customHeight="1" x14ac:dyDescent="0.1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6"/>
      <c r="Y36" s="222"/>
      <c r="Z36" s="223"/>
      <c r="AA36" s="223"/>
      <c r="AB36" s="223"/>
      <c r="AC36" s="223"/>
      <c r="AD36" s="223"/>
      <c r="AE36" s="223"/>
      <c r="AF36" s="224"/>
      <c r="AG36" s="35"/>
      <c r="AH36" s="198"/>
      <c r="AI36" s="199"/>
      <c r="AJ36" s="199"/>
      <c r="AK36" s="199"/>
      <c r="AL36" s="199"/>
      <c r="AM36" s="58" t="s">
        <v>48</v>
      </c>
      <c r="AN36" s="22"/>
    </row>
    <row r="37" spans="1:40" ht="6.95" customHeight="1" x14ac:dyDescent="0.1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6"/>
      <c r="Y37" s="225"/>
      <c r="Z37" s="226"/>
      <c r="AA37" s="226"/>
      <c r="AB37" s="226"/>
      <c r="AC37" s="226"/>
      <c r="AD37" s="226"/>
      <c r="AE37" s="226"/>
      <c r="AF37" s="227"/>
      <c r="AG37" s="36"/>
      <c r="AH37" s="55"/>
      <c r="AI37" s="23"/>
      <c r="AJ37" s="23"/>
      <c r="AK37" s="23"/>
      <c r="AL37" s="23"/>
      <c r="AM37" s="24"/>
      <c r="AN37" s="25"/>
    </row>
    <row r="38" spans="1:40" ht="6.95" customHeight="1" x14ac:dyDescent="0.1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6"/>
      <c r="Y38" s="219" t="s">
        <v>80</v>
      </c>
      <c r="Z38" s="220"/>
      <c r="AA38" s="220"/>
      <c r="AB38" s="220"/>
      <c r="AC38" s="220"/>
      <c r="AD38" s="220"/>
      <c r="AE38" s="220"/>
      <c r="AF38" s="221"/>
      <c r="AG38" s="33"/>
      <c r="AH38" s="37"/>
      <c r="AI38" s="26"/>
      <c r="AJ38" s="26"/>
      <c r="AK38" s="26"/>
      <c r="AL38" s="26"/>
      <c r="AM38" s="37"/>
      <c r="AN38" s="38"/>
    </row>
    <row r="39" spans="1:40" ht="17.100000000000001" customHeight="1" x14ac:dyDescent="0.1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6"/>
      <c r="Y39" s="222"/>
      <c r="Z39" s="223"/>
      <c r="AA39" s="223"/>
      <c r="AB39" s="223"/>
      <c r="AC39" s="223"/>
      <c r="AD39" s="223"/>
      <c r="AE39" s="223"/>
      <c r="AF39" s="224"/>
      <c r="AG39" s="35"/>
      <c r="AH39" s="228"/>
      <c r="AI39" s="228"/>
      <c r="AJ39" s="228"/>
      <c r="AK39" s="228"/>
      <c r="AL39" s="228"/>
      <c r="AM39" s="31"/>
      <c r="AN39" s="30"/>
    </row>
    <row r="40" spans="1:40" ht="6.95" customHeight="1" x14ac:dyDescent="0.1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6"/>
      <c r="Y40" s="225"/>
      <c r="Z40" s="226"/>
      <c r="AA40" s="226"/>
      <c r="AB40" s="226"/>
      <c r="AC40" s="226"/>
      <c r="AD40" s="226"/>
      <c r="AE40" s="226"/>
      <c r="AF40" s="227"/>
      <c r="AG40" s="35"/>
      <c r="AH40" s="32"/>
      <c r="AI40" s="28"/>
      <c r="AJ40" s="28"/>
      <c r="AK40" s="28"/>
      <c r="AL40" s="28"/>
      <c r="AM40" s="31"/>
      <c r="AN40" s="30"/>
    </row>
    <row r="41" spans="1:40" ht="6.95" customHeight="1" x14ac:dyDescent="0.1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6"/>
      <c r="Y41" s="219" t="s">
        <v>81</v>
      </c>
      <c r="Z41" s="220"/>
      <c r="AA41" s="220"/>
      <c r="AB41" s="220"/>
      <c r="AC41" s="220"/>
      <c r="AD41" s="220"/>
      <c r="AE41" s="220"/>
      <c r="AF41" s="221"/>
      <c r="AG41" s="33"/>
      <c r="AH41" s="34"/>
      <c r="AI41" s="26"/>
      <c r="AJ41" s="26"/>
      <c r="AK41" s="26"/>
      <c r="AL41" s="26"/>
      <c r="AM41" s="29"/>
      <c r="AN41" s="27"/>
    </row>
    <row r="42" spans="1:40" ht="17.100000000000001" customHeight="1" x14ac:dyDescent="0.1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6"/>
      <c r="Y42" s="222"/>
      <c r="Z42" s="223"/>
      <c r="AA42" s="223"/>
      <c r="AB42" s="223"/>
      <c r="AC42" s="223"/>
      <c r="AD42" s="223"/>
      <c r="AE42" s="223"/>
      <c r="AF42" s="224"/>
      <c r="AG42" s="35"/>
      <c r="AH42" s="107"/>
      <c r="AI42" s="107"/>
      <c r="AJ42" s="107"/>
      <c r="AK42" s="107"/>
      <c r="AL42" s="107"/>
      <c r="AM42" s="107"/>
      <c r="AN42" s="30"/>
    </row>
    <row r="43" spans="1:40" ht="6.95" customHeight="1" x14ac:dyDescent="0.1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6"/>
      <c r="Y43" s="225"/>
      <c r="Z43" s="226"/>
      <c r="AA43" s="226"/>
      <c r="AB43" s="226"/>
      <c r="AC43" s="226"/>
      <c r="AD43" s="226"/>
      <c r="AE43" s="226"/>
      <c r="AF43" s="227"/>
      <c r="AG43" s="36"/>
      <c r="AH43" s="108"/>
      <c r="AI43" s="108"/>
      <c r="AJ43" s="108"/>
      <c r="AK43" s="108"/>
      <c r="AL43" s="108"/>
      <c r="AM43" s="108"/>
      <c r="AN43" s="25"/>
    </row>
    <row r="44" spans="1:40" ht="6.95" customHeight="1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6"/>
      <c r="Y44" s="200" t="s">
        <v>52</v>
      </c>
      <c r="Z44" s="200"/>
      <c r="AA44" s="200"/>
      <c r="AB44" s="200"/>
      <c r="AC44" s="200"/>
      <c r="AD44" s="200"/>
      <c r="AE44" s="200"/>
      <c r="AF44" s="201"/>
      <c r="AG44" s="97"/>
      <c r="AH44" s="98"/>
      <c r="AI44" s="98"/>
      <c r="AJ44" s="98"/>
      <c r="AK44" s="98"/>
      <c r="AL44" s="98"/>
      <c r="AM44" s="98"/>
      <c r="AN44" s="99"/>
    </row>
    <row r="45" spans="1:40" ht="17.100000000000001" customHeight="1" x14ac:dyDescent="0.1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6"/>
      <c r="Y45" s="202"/>
      <c r="Z45" s="202"/>
      <c r="AA45" s="202"/>
      <c r="AB45" s="202"/>
      <c r="AC45" s="202"/>
      <c r="AD45" s="202"/>
      <c r="AE45" s="202"/>
      <c r="AF45" s="203"/>
      <c r="AG45" s="56"/>
      <c r="AH45" s="206">
        <f>事務局使用!$F$14</f>
        <v>0</v>
      </c>
      <c r="AI45" s="207"/>
      <c r="AJ45" s="207"/>
      <c r="AK45" s="207"/>
      <c r="AL45" s="207"/>
      <c r="AM45" s="59" t="s">
        <v>48</v>
      </c>
      <c r="AN45" s="57"/>
    </row>
    <row r="46" spans="1:40" ht="6.95" customHeight="1" x14ac:dyDescent="0.1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6"/>
      <c r="Y46" s="204"/>
      <c r="Z46" s="204"/>
      <c r="AA46" s="204"/>
      <c r="AB46" s="204"/>
      <c r="AC46" s="204"/>
      <c r="AD46" s="204"/>
      <c r="AE46" s="204"/>
      <c r="AF46" s="205"/>
      <c r="AG46" s="100"/>
      <c r="AH46" s="101"/>
      <c r="AI46" s="101"/>
      <c r="AJ46" s="101"/>
      <c r="AK46" s="101"/>
      <c r="AL46" s="101"/>
      <c r="AM46" s="101"/>
      <c r="AN46" s="102"/>
    </row>
    <row r="47" spans="1:40" ht="15" customHeight="1" x14ac:dyDescent="0.15">
      <c r="A47" s="92" t="s">
        <v>14</v>
      </c>
    </row>
    <row r="48" spans="1:40" ht="5.0999999999999996" customHeight="1" x14ac:dyDescent="0.15"/>
    <row r="49" spans="1:40" ht="18" customHeight="1" x14ac:dyDescent="0.15">
      <c r="A49" s="151" t="s">
        <v>11</v>
      </c>
      <c r="B49" s="152"/>
      <c r="C49" s="152"/>
      <c r="D49" s="152"/>
      <c r="E49" s="152"/>
      <c r="F49" s="152"/>
      <c r="G49" s="152"/>
      <c r="H49" s="153"/>
      <c r="I49" s="151" t="s">
        <v>75</v>
      </c>
      <c r="J49" s="152"/>
      <c r="K49" s="152"/>
      <c r="L49" s="152"/>
      <c r="M49" s="152"/>
      <c r="N49" s="152"/>
      <c r="O49" s="152"/>
      <c r="P49" s="152"/>
      <c r="Q49" s="152"/>
      <c r="R49" s="152"/>
      <c r="S49" s="151" t="s">
        <v>66</v>
      </c>
      <c r="T49" s="152"/>
      <c r="U49" s="152"/>
      <c r="V49" s="152"/>
      <c r="W49" s="152"/>
      <c r="X49" s="152"/>
      <c r="Y49" s="152"/>
      <c r="Z49" s="152"/>
      <c r="AA49" s="153"/>
      <c r="AB49" s="151" t="s">
        <v>70</v>
      </c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3"/>
    </row>
    <row r="50" spans="1:40" ht="8.1" customHeight="1" x14ac:dyDescent="0.15">
      <c r="A50" s="50"/>
      <c r="B50" s="60"/>
      <c r="C50" s="60"/>
      <c r="D50" s="60"/>
      <c r="E50" s="60"/>
      <c r="F50" s="60"/>
      <c r="G50" s="60"/>
      <c r="H50" s="61"/>
      <c r="I50" s="50"/>
      <c r="J50" s="60"/>
      <c r="K50" s="60"/>
      <c r="L50" s="60"/>
      <c r="M50" s="60"/>
      <c r="N50" s="60"/>
      <c r="O50" s="60"/>
      <c r="P50" s="60"/>
      <c r="Q50" s="60"/>
      <c r="R50" s="60"/>
      <c r="S50" s="88"/>
      <c r="T50" s="62"/>
      <c r="U50" s="62"/>
      <c r="V50" s="62"/>
      <c r="W50" s="62"/>
      <c r="X50" s="62"/>
      <c r="Y50" s="62"/>
      <c r="Z50" s="62"/>
      <c r="AA50" s="72"/>
      <c r="AB50" s="142" t="s">
        <v>51</v>
      </c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4"/>
    </row>
    <row r="51" spans="1:40" ht="15" customHeight="1" x14ac:dyDescent="0.15">
      <c r="A51" s="63"/>
      <c r="B51" s="64"/>
      <c r="C51" s="64"/>
      <c r="D51" s="64" t="s">
        <v>8</v>
      </c>
      <c r="E51" s="64"/>
      <c r="F51" s="64"/>
      <c r="G51" s="64"/>
      <c r="H51" s="65"/>
      <c r="I51" s="63"/>
      <c r="J51" s="64"/>
      <c r="K51" s="91" t="s">
        <v>76</v>
      </c>
      <c r="L51" s="91"/>
      <c r="M51" s="64"/>
      <c r="N51" s="64"/>
      <c r="O51" s="64"/>
      <c r="P51" s="91"/>
      <c r="Q51" s="64"/>
      <c r="R51" s="91"/>
      <c r="S51" s="93"/>
      <c r="T51" s="154"/>
      <c r="U51" s="155"/>
      <c r="V51" s="155"/>
      <c r="W51" s="155"/>
      <c r="X51" s="155"/>
      <c r="Y51" s="155"/>
      <c r="Z51" s="156"/>
      <c r="AA51" s="89"/>
      <c r="AB51" s="145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7"/>
    </row>
    <row r="52" spans="1:40" ht="6.95" customHeight="1" x14ac:dyDescent="0.15">
      <c r="A52" s="68"/>
      <c r="B52" s="69"/>
      <c r="C52" s="69"/>
      <c r="D52" s="69"/>
      <c r="E52" s="69"/>
      <c r="F52" s="69"/>
      <c r="G52" s="69"/>
      <c r="H52" s="70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7"/>
      <c r="T52" s="66"/>
      <c r="U52" s="66"/>
      <c r="V52" s="66"/>
      <c r="W52" s="71"/>
      <c r="X52" s="71"/>
      <c r="Y52" s="71"/>
      <c r="Z52" s="71"/>
      <c r="AA52" s="74"/>
      <c r="AB52" s="148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50"/>
    </row>
    <row r="53" spans="1:40" ht="8.1" customHeight="1" x14ac:dyDescent="0.15">
      <c r="A53" s="50"/>
      <c r="B53" s="60"/>
      <c r="C53" s="60"/>
      <c r="D53" s="60"/>
      <c r="E53" s="60"/>
      <c r="F53" s="60"/>
      <c r="G53" s="60"/>
      <c r="H53" s="61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88"/>
      <c r="T53" s="62"/>
      <c r="U53" s="62"/>
      <c r="V53" s="62"/>
      <c r="W53" s="62"/>
      <c r="X53" s="62"/>
      <c r="Y53" s="62"/>
      <c r="Z53" s="62"/>
      <c r="AA53" s="72"/>
      <c r="AB53" s="142" t="s">
        <v>83</v>
      </c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4"/>
    </row>
    <row r="54" spans="1:40" ht="15" customHeight="1" x14ac:dyDescent="0.15">
      <c r="A54" s="63"/>
      <c r="B54" s="64"/>
      <c r="C54" s="64"/>
      <c r="D54" s="64" t="s">
        <v>9</v>
      </c>
      <c r="E54" s="64"/>
      <c r="F54" s="64"/>
      <c r="G54" s="64"/>
      <c r="H54" s="65"/>
      <c r="I54" s="63"/>
      <c r="J54" s="64"/>
      <c r="K54" s="91" t="s">
        <v>84</v>
      </c>
      <c r="L54" s="91"/>
      <c r="M54" s="64"/>
      <c r="N54" s="64"/>
      <c r="O54" s="64"/>
      <c r="P54" s="64"/>
      <c r="Q54" s="64"/>
      <c r="R54" s="91"/>
      <c r="S54" s="93"/>
      <c r="T54" s="157"/>
      <c r="U54" s="155"/>
      <c r="V54" s="155"/>
      <c r="W54" s="155"/>
      <c r="X54" s="155"/>
      <c r="Y54" s="155"/>
      <c r="Z54" s="156"/>
      <c r="AA54" s="89"/>
      <c r="AB54" s="145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7"/>
    </row>
    <row r="55" spans="1:40" ht="8.1" customHeight="1" x14ac:dyDescent="0.15">
      <c r="A55" s="68"/>
      <c r="B55" s="69"/>
      <c r="C55" s="69"/>
      <c r="D55" s="69"/>
      <c r="E55" s="69"/>
      <c r="F55" s="69"/>
      <c r="G55" s="69"/>
      <c r="H55" s="70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90"/>
      <c r="T55" s="71"/>
      <c r="U55" s="71"/>
      <c r="V55" s="71"/>
      <c r="W55" s="71"/>
      <c r="X55" s="71"/>
      <c r="Y55" s="71"/>
      <c r="Z55" s="71"/>
      <c r="AA55" s="74"/>
      <c r="AB55" s="148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50"/>
    </row>
    <row r="56" spans="1:40" ht="8.1" customHeight="1" x14ac:dyDescent="0.15">
      <c r="A56" s="63"/>
      <c r="B56" s="64"/>
      <c r="C56" s="64"/>
      <c r="D56" s="64"/>
      <c r="E56" s="64"/>
      <c r="F56" s="64"/>
      <c r="G56" s="64"/>
      <c r="H56" s="64"/>
      <c r="I56" s="50"/>
      <c r="J56" s="60"/>
      <c r="K56" s="60"/>
      <c r="L56" s="60"/>
      <c r="M56" s="60"/>
      <c r="N56" s="60"/>
      <c r="O56" s="60"/>
      <c r="P56" s="60"/>
      <c r="Q56" s="60"/>
      <c r="R56" s="60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72"/>
    </row>
    <row r="57" spans="1:40" ht="15" customHeight="1" x14ac:dyDescent="0.15">
      <c r="A57" s="63"/>
      <c r="B57" s="64"/>
      <c r="C57" s="64"/>
      <c r="D57" s="64" t="s">
        <v>10</v>
      </c>
      <c r="E57" s="64"/>
      <c r="F57" s="64"/>
      <c r="G57" s="64"/>
      <c r="H57" s="64"/>
      <c r="I57" s="63"/>
      <c r="J57" s="64"/>
      <c r="K57" s="64" t="s">
        <v>12</v>
      </c>
      <c r="L57" s="64"/>
      <c r="M57" s="64"/>
      <c r="N57" s="64"/>
      <c r="O57" s="64"/>
      <c r="P57" s="64"/>
      <c r="Q57" s="64"/>
      <c r="R57" s="64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73"/>
    </row>
    <row r="58" spans="1:40" ht="8.1" customHeight="1" x14ac:dyDescent="0.15">
      <c r="A58" s="68"/>
      <c r="B58" s="69"/>
      <c r="C58" s="69"/>
      <c r="D58" s="69"/>
      <c r="E58" s="69"/>
      <c r="F58" s="69"/>
      <c r="G58" s="69"/>
      <c r="H58" s="69"/>
      <c r="I58" s="68"/>
      <c r="J58" s="69"/>
      <c r="K58" s="69"/>
      <c r="L58" s="69"/>
      <c r="M58" s="69"/>
      <c r="N58" s="69"/>
      <c r="O58" s="69"/>
      <c r="P58" s="69"/>
      <c r="Q58" s="69"/>
      <c r="R58" s="69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4"/>
    </row>
    <row r="59" spans="1:40" ht="24.75" customHeight="1" x14ac:dyDescent="0.15">
      <c r="L59" s="94"/>
      <c r="M59" s="94"/>
      <c r="N59" s="94"/>
      <c r="O59" s="94"/>
      <c r="P59" s="208" t="s">
        <v>77</v>
      </c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</row>
    <row r="60" spans="1:40" ht="23.25" customHeight="1" x14ac:dyDescent="0.15">
      <c r="A60" s="76" t="s">
        <v>5</v>
      </c>
      <c r="L60" s="95"/>
      <c r="M60" s="95"/>
      <c r="N60" s="95"/>
      <c r="O60" s="95"/>
      <c r="P60" s="209" t="s">
        <v>91</v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</row>
    <row r="61" spans="1:40" ht="5.0999999999999996" customHeight="1" x14ac:dyDescent="0.15"/>
    <row r="62" spans="1:40" ht="6" customHeight="1" x14ac:dyDescent="0.1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5"/>
    </row>
    <row r="63" spans="1:40" ht="24.95" customHeight="1" x14ac:dyDescent="0.15">
      <c r="A63" s="136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8"/>
    </row>
    <row r="64" spans="1:40" ht="6" customHeight="1" x14ac:dyDescent="0.15">
      <c r="A64" s="139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1"/>
    </row>
    <row r="65" spans="1:34" ht="5.0999999999999996" customHeight="1" x14ac:dyDescent="0.15"/>
    <row r="66" spans="1:34" x14ac:dyDescent="0.15">
      <c r="A66" s="1" t="s">
        <v>6</v>
      </c>
    </row>
    <row r="67" spans="1:34" ht="3" customHeight="1" x14ac:dyDescent="0.15"/>
    <row r="68" spans="1:34" ht="12.95" customHeight="1" x14ac:dyDescent="0.15">
      <c r="B68" s="9" t="s">
        <v>92</v>
      </c>
      <c r="V68" s="1" t="s">
        <v>7</v>
      </c>
    </row>
    <row r="69" spans="1:34" ht="12.95" customHeight="1" x14ac:dyDescent="0.15">
      <c r="E69" s="1" t="s">
        <v>47</v>
      </c>
      <c r="N69" s="1" t="s">
        <v>46</v>
      </c>
      <c r="X69" s="132" t="s">
        <v>45</v>
      </c>
      <c r="Y69" s="132"/>
      <c r="Z69" s="132"/>
      <c r="AA69" s="131" t="s">
        <v>44</v>
      </c>
      <c r="AB69" s="131"/>
      <c r="AC69" s="131"/>
      <c r="AD69" s="131"/>
      <c r="AE69" s="131"/>
      <c r="AF69" s="131"/>
      <c r="AG69" s="131"/>
      <c r="AH69" s="131"/>
    </row>
  </sheetData>
  <sheetProtection sheet="1" selectLockedCells="1"/>
  <mergeCells count="67">
    <mergeCell ref="A30:G34"/>
    <mergeCell ref="Y35:AF37"/>
    <mergeCell ref="Y38:AF40"/>
    <mergeCell ref="Y41:AF43"/>
    <mergeCell ref="AH39:AL39"/>
    <mergeCell ref="AA34:AD34"/>
    <mergeCell ref="Y44:AF46"/>
    <mergeCell ref="AH45:AL45"/>
    <mergeCell ref="P59:AN59"/>
    <mergeCell ref="P60:AN60"/>
    <mergeCell ref="AB49:AN49"/>
    <mergeCell ref="Y28:AF29"/>
    <mergeCell ref="AA30:AD30"/>
    <mergeCell ref="AA31:AD31"/>
    <mergeCell ref="AA32:AD32"/>
    <mergeCell ref="AA33:AD33"/>
    <mergeCell ref="AI34:AL34"/>
    <mergeCell ref="AI33:AL33"/>
    <mergeCell ref="AH36:AL36"/>
    <mergeCell ref="AI30:AL30"/>
    <mergeCell ref="AI31:AL31"/>
    <mergeCell ref="AI32:AL32"/>
    <mergeCell ref="L22:N22"/>
    <mergeCell ref="O22:AM22"/>
    <mergeCell ref="I15:AM15"/>
    <mergeCell ref="F15:H15"/>
    <mergeCell ref="M18:N18"/>
    <mergeCell ref="AK1:AN1"/>
    <mergeCell ref="AB1:AF1"/>
    <mergeCell ref="A6:AN6"/>
    <mergeCell ref="I10:N10"/>
    <mergeCell ref="A3:AN5"/>
    <mergeCell ref="G10:H10"/>
    <mergeCell ref="Y9:AC11"/>
    <mergeCell ref="O10:P10"/>
    <mergeCell ref="AE10:AM10"/>
    <mergeCell ref="A49:H49"/>
    <mergeCell ref="I49:R49"/>
    <mergeCell ref="S49:AA49"/>
    <mergeCell ref="T51:Z51"/>
    <mergeCell ref="T54:Z54"/>
    <mergeCell ref="AA69:AH69"/>
    <mergeCell ref="X69:Z69"/>
    <mergeCell ref="A62:AN64"/>
    <mergeCell ref="AB50:AN52"/>
    <mergeCell ref="AB53:AN55"/>
    <mergeCell ref="A9:E11"/>
    <mergeCell ref="Q10:V10"/>
    <mergeCell ref="A12:E16"/>
    <mergeCell ref="I13:AM13"/>
    <mergeCell ref="AG28:AN29"/>
    <mergeCell ref="A17:E23"/>
    <mergeCell ref="AD25:AM25"/>
    <mergeCell ref="L20:N20"/>
    <mergeCell ref="A24:E26"/>
    <mergeCell ref="AB25:AC25"/>
    <mergeCell ref="F25:H25"/>
    <mergeCell ref="O18:T18"/>
    <mergeCell ref="O20:AM20"/>
    <mergeCell ref="F17:K23"/>
    <mergeCell ref="I25:Z25"/>
    <mergeCell ref="F13:H13"/>
    <mergeCell ref="AG44:AN44"/>
    <mergeCell ref="AG46:AN46"/>
    <mergeCell ref="A35:X46"/>
    <mergeCell ref="AH42:AM42"/>
    <mergeCell ref="AH43:AM43"/>
  </mergeCells>
  <phoneticPr fontId="2"/>
  <hyperlinks>
    <hyperlink ref="AA69" r:id="rId1" xr:uid="{00000000-0004-0000-0000-000000000000}"/>
  </hyperlink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8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Check Box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50</xdr:row>
                    <xdr:rowOff>0</xdr:rowOff>
                  </from>
                  <to>
                    <xdr:col>10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85725</xdr:rowOff>
                  </from>
                  <to>
                    <xdr:col>10</xdr:col>
                    <xdr:colOff>142875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49</xdr:row>
                    <xdr:rowOff>19050</xdr:rowOff>
                  </from>
                  <to>
                    <xdr:col>7</xdr:col>
                    <xdr:colOff>161925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142875</xdr:rowOff>
                  </from>
                  <to>
                    <xdr:col>7</xdr:col>
                    <xdr:colOff>66675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123825</xdr:rowOff>
                  </from>
                  <to>
                    <xdr:col>7</xdr:col>
                    <xdr:colOff>161925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10</xdr:col>
                    <xdr:colOff>142875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" name="Check Box 154">
              <controlPr defaultSize="0" autoFill="0" autoLine="0" autoPict="0">
                <anchor moveWithCells="1">
                  <from>
                    <xdr:col>32</xdr:col>
                    <xdr:colOff>66675</xdr:colOff>
                    <xdr:row>40</xdr:row>
                    <xdr:rowOff>0</xdr:rowOff>
                  </from>
                  <to>
                    <xdr:col>38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" name="Check Box 155">
              <controlPr defaultSize="0" autoFill="0" autoLine="0" autoPict="0">
                <anchor moveWithCells="1">
                  <from>
                    <xdr:col>32</xdr:col>
                    <xdr:colOff>66675</xdr:colOff>
                    <xdr:row>41</xdr:row>
                    <xdr:rowOff>85725</xdr:rowOff>
                  </from>
                  <to>
                    <xdr:col>39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Check Box 156">
              <controlPr defaultSize="0" autoFill="0" autoLine="0" autoPict="0">
                <anchor moveWithCells="1">
                  <from>
                    <xdr:col>33</xdr:col>
                    <xdr:colOff>57150</xdr:colOff>
                    <xdr:row>37</xdr:row>
                    <xdr:rowOff>66675</xdr:rowOff>
                  </from>
                  <to>
                    <xdr:col>39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" name="Option Button 166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47625</xdr:rowOff>
                  </from>
                  <to>
                    <xdr:col>28</xdr:col>
                    <xdr:colOff>9525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" name="Option Button 167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66675</xdr:rowOff>
                  </from>
                  <to>
                    <xdr:col>28</xdr:col>
                    <xdr:colOff>38100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" name="Option Button 16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19050</xdr:rowOff>
                  </from>
                  <to>
                    <xdr:col>27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" name="Option Button 169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9525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8" name="Option Button 170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57150</xdr:rowOff>
                  </from>
                  <to>
                    <xdr:col>27</xdr:col>
                    <xdr:colOff>133350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9" name="Option Button 171">
              <controlPr defaultSize="0" autoFill="0" autoLine="0" autoPict="0">
                <anchor moveWithCells="1">
                  <from>
                    <xdr:col>33</xdr:col>
                    <xdr:colOff>152400</xdr:colOff>
                    <xdr:row>29</xdr:row>
                    <xdr:rowOff>66675</xdr:rowOff>
                  </from>
                  <to>
                    <xdr:col>35</xdr:col>
                    <xdr:colOff>114300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0" name="Option Button 172">
              <controlPr defaultSize="0" autoFill="0" autoLine="0" autoPict="0">
                <anchor moveWithCells="1">
                  <from>
                    <xdr:col>33</xdr:col>
                    <xdr:colOff>152400</xdr:colOff>
                    <xdr:row>30</xdr:row>
                    <xdr:rowOff>28575</xdr:rowOff>
                  </from>
                  <to>
                    <xdr:col>35</xdr:col>
                    <xdr:colOff>114300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1" name="Option Button 173">
              <controlPr defaultSize="0" autoFill="0" autoLine="0" autoPict="0">
                <anchor moveWithCells="1">
                  <from>
                    <xdr:col>33</xdr:col>
                    <xdr:colOff>152400</xdr:colOff>
                    <xdr:row>31</xdr:row>
                    <xdr:rowOff>38100</xdr:rowOff>
                  </from>
                  <to>
                    <xdr:col>35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2" name="Option Button 174">
              <controlPr defaultSize="0" autoFill="0" autoLine="0" autoPict="0">
                <anchor moveWithCells="1">
                  <from>
                    <xdr:col>33</xdr:col>
                    <xdr:colOff>152400</xdr:colOff>
                    <xdr:row>32</xdr:row>
                    <xdr:rowOff>57150</xdr:rowOff>
                  </from>
                  <to>
                    <xdr:col>35</xdr:col>
                    <xdr:colOff>114300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3" name="Option Button 175">
              <controlPr defaultSize="0" autoFill="0" autoLine="0" autoPict="0">
                <anchor moveWithCells="1">
                  <from>
                    <xdr:col>33</xdr:col>
                    <xdr:colOff>152400</xdr:colOff>
                    <xdr:row>33</xdr:row>
                    <xdr:rowOff>57150</xdr:rowOff>
                  </from>
                  <to>
                    <xdr:col>35</xdr:col>
                    <xdr:colOff>123825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4" name="Group Box 176">
              <controlPr defaultSize="0" autoFill="0" autoPict="0">
                <anchor moveWithCells="1">
                  <from>
                    <xdr:col>24</xdr:col>
                    <xdr:colOff>38100</xdr:colOff>
                    <xdr:row>29</xdr:row>
                    <xdr:rowOff>9525</xdr:rowOff>
                  </from>
                  <to>
                    <xdr:col>39</xdr:col>
                    <xdr:colOff>123825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5" name="Option Button 184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85725</xdr:rowOff>
                  </from>
                  <to>
                    <xdr:col>3</xdr:col>
                    <xdr:colOff>161925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6" name="Option Button 185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85725</xdr:rowOff>
                  </from>
                  <to>
                    <xdr:col>3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7" name="Option Button 186">
              <controlPr defaultSize="0" autoFill="0" autoLine="0" autoPict="0">
                <anchor moveWithCells="1">
                  <from>
                    <xdr:col>1</xdr:col>
                    <xdr:colOff>114300</xdr:colOff>
                    <xdr:row>56</xdr:row>
                    <xdr:rowOff>0</xdr:rowOff>
                  </from>
                  <to>
                    <xdr:col>3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6"/>
  <sheetViews>
    <sheetView zoomScale="115" zoomScaleNormal="115" workbookViewId="0">
      <selection activeCell="A2" sqref="A2:O2"/>
    </sheetView>
  </sheetViews>
  <sheetFormatPr defaultColWidth="8.625" defaultRowHeight="13.5" x14ac:dyDescent="0.15"/>
  <cols>
    <col min="1" max="16384" width="8.625" style="12"/>
  </cols>
  <sheetData>
    <row r="1" spans="1:15" s="11" customFormat="1" x14ac:dyDescent="0.15">
      <c r="A1" s="10" t="s">
        <v>25</v>
      </c>
      <c r="B1" s="10" t="s">
        <v>20</v>
      </c>
      <c r="C1" s="10" t="s">
        <v>32</v>
      </c>
      <c r="D1" s="10" t="s">
        <v>33</v>
      </c>
      <c r="E1" s="10" t="s">
        <v>34</v>
      </c>
      <c r="F1" s="10" t="s">
        <v>56</v>
      </c>
      <c r="G1" s="10" t="s">
        <v>26</v>
      </c>
      <c r="H1" s="10" t="s">
        <v>39</v>
      </c>
      <c r="I1" s="10" t="s">
        <v>35</v>
      </c>
      <c r="J1" s="10" t="s">
        <v>67</v>
      </c>
      <c r="K1" s="10" t="s">
        <v>36</v>
      </c>
      <c r="L1" s="10" t="s">
        <v>37</v>
      </c>
      <c r="M1" s="10" t="s">
        <v>28</v>
      </c>
      <c r="N1" s="10" t="s">
        <v>71</v>
      </c>
      <c r="O1" s="10" t="s">
        <v>69</v>
      </c>
    </row>
    <row r="2" spans="1:15" x14ac:dyDescent="0.15">
      <c r="A2" s="16" t="str">
        <f>IF(E9="","",E9)</f>
        <v/>
      </c>
      <c r="B2" s="17" t="str">
        <f>IF(申込書!AK1=0,"",申込書!AK1)</f>
        <v/>
      </c>
      <c r="C2" s="18" t="str">
        <f>IF(申込書!I10=0,"",申込書!I10&amp;"　"&amp;申込書!Q10)</f>
        <v/>
      </c>
      <c r="D2" s="18" t="str">
        <f>IF(申込書!I13=0,"",申込書!I13)</f>
        <v/>
      </c>
      <c r="E2" s="18" t="str">
        <f>IF(申込書!I15=0,"",申込書!I15)</f>
        <v/>
      </c>
      <c r="F2" s="17" t="str">
        <f>IF(D9="","",IF(F11&lt;0,IF(OR(E10="A",E10="B",E10="E"),"優待",D9),IF(F12&lt;0,"シニア",D9)))</f>
        <v/>
      </c>
      <c r="G2" s="17" t="str">
        <f>IF(B10="","",B10)</f>
        <v/>
      </c>
      <c r="H2" s="17" t="str">
        <f>IF(B14+C14=0,"","○")</f>
        <v/>
      </c>
      <c r="I2" s="19">
        <f>IF(F14="","",F14)</f>
        <v>0</v>
      </c>
      <c r="J2" s="17" t="str">
        <f>IF(B15+C15=0,"","○")</f>
        <v/>
      </c>
      <c r="K2" s="17" t="str">
        <f>IF(申込書!O18=0,"",申込書!O18)</f>
        <v/>
      </c>
      <c r="L2" s="18" t="str">
        <f>IF(申込書!O20=0,"",申込書!O20&amp;申込書!O22)</f>
        <v/>
      </c>
      <c r="M2" s="17" t="str">
        <f>IF(B6="","",IF(B6=1,"勤務先",IF(B6=2,"自宅","")))</f>
        <v>勤務先</v>
      </c>
      <c r="N2" s="17" t="str">
        <f>IF(申込書!$I$25="","",申込書!$I$25)</f>
        <v/>
      </c>
      <c r="O2" s="17" t="str">
        <f>IF(申込書!$A$62="","",申込書!$A$62)</f>
        <v/>
      </c>
    </row>
    <row r="5" spans="1:15" x14ac:dyDescent="0.15">
      <c r="A5" s="13"/>
      <c r="B5" s="13"/>
      <c r="C5" s="13"/>
      <c r="D5" s="13"/>
    </row>
    <row r="6" spans="1:15" x14ac:dyDescent="0.15">
      <c r="A6" s="13" t="s">
        <v>27</v>
      </c>
      <c r="B6" s="82">
        <v>1</v>
      </c>
      <c r="C6" s="13"/>
      <c r="D6" s="13"/>
    </row>
    <row r="7" spans="1:15" x14ac:dyDescent="0.15">
      <c r="A7" s="13"/>
      <c r="B7" s="13"/>
      <c r="C7" s="13"/>
      <c r="D7" s="13"/>
    </row>
    <row r="8" spans="1:15" x14ac:dyDescent="0.15">
      <c r="A8" s="13"/>
      <c r="B8" s="77"/>
      <c r="C8" s="78"/>
      <c r="D8" s="79" t="s">
        <v>56</v>
      </c>
      <c r="E8" s="79" t="s">
        <v>55</v>
      </c>
      <c r="F8" s="79" t="s">
        <v>50</v>
      </c>
      <c r="G8" s="79"/>
      <c r="H8" s="79" t="s">
        <v>25</v>
      </c>
      <c r="I8" s="79" t="s">
        <v>24</v>
      </c>
      <c r="J8" s="79" t="s">
        <v>53</v>
      </c>
    </row>
    <row r="9" spans="1:15" x14ac:dyDescent="0.15">
      <c r="A9" s="13" t="s">
        <v>54</v>
      </c>
      <c r="B9" s="82"/>
      <c r="C9" s="86"/>
      <c r="D9" s="83" t="str">
        <f>IF(OR(B9=1,B9=2,B9=3,B9=4,B9=5),"会員",IF(OR(B9=6,B9=7,B9=8,B9=9,B9=10),"一般",""))</f>
        <v/>
      </c>
      <c r="E9" s="83" t="str">
        <f>IF(B9="","",IF(F11&lt;0,IF(E10="A","SA",E10),E10))</f>
        <v/>
      </c>
      <c r="F9" s="84">
        <f>IF(D9="会員",VLOOKUP(E9,H8:J14,2,FALSE),IF(D9="一般",VLOOKUP(E9,H8:J13,3,FALSE),0))</f>
        <v>0</v>
      </c>
      <c r="H9" s="11" t="s">
        <v>57</v>
      </c>
      <c r="I9" s="81">
        <v>8300</v>
      </c>
      <c r="J9" s="81">
        <v>14700</v>
      </c>
    </row>
    <row r="10" spans="1:15" x14ac:dyDescent="0.15">
      <c r="A10" s="13" t="s">
        <v>29</v>
      </c>
      <c r="B10" s="86" t="str">
        <f>IF(F10&gt;1,F10/3000,"")</f>
        <v/>
      </c>
      <c r="C10" s="20"/>
      <c r="D10" s="15"/>
      <c r="E10" s="83" t="str">
        <f>IF(B9="","",IF(MOD(B9,5)=1,"A",IF(MOD(B9,5)=2,"B",IF(MOD(B9,5)=3,"C",IF(MOD(B9,5)=4,"D",IF(MOD(B9,5)=0,"E",""))))))</f>
        <v/>
      </c>
      <c r="F10" s="84">
        <f>申込書!$AH$36</f>
        <v>0</v>
      </c>
      <c r="H10" s="80" t="s">
        <v>58</v>
      </c>
      <c r="I10" s="81">
        <v>16500</v>
      </c>
      <c r="J10" s="81">
        <v>22900</v>
      </c>
    </row>
    <row r="11" spans="1:15" x14ac:dyDescent="0.15">
      <c r="A11" s="14" t="s">
        <v>62</v>
      </c>
      <c r="B11" s="82"/>
      <c r="C11" s="20"/>
      <c r="D11" s="15"/>
      <c r="E11" s="21"/>
      <c r="F11" s="84">
        <f>IF(B11,IF(OR(B9=1,B9=2,B9=5),-2100,0),0)</f>
        <v>0</v>
      </c>
      <c r="H11" s="80" t="s">
        <v>59</v>
      </c>
      <c r="I11" s="81">
        <v>4200</v>
      </c>
      <c r="J11" s="81">
        <v>8500</v>
      </c>
    </row>
    <row r="12" spans="1:15" x14ac:dyDescent="0.15">
      <c r="A12" s="14" t="s">
        <v>63</v>
      </c>
      <c r="B12" s="75" t="s">
        <v>64</v>
      </c>
      <c r="C12" s="82"/>
      <c r="D12" s="15"/>
      <c r="E12" s="21"/>
      <c r="F12" s="84">
        <f>IF(C12,IF(B9=1,-5300,IF(B9=2,-7300,IF(B9=5,-3100,0))),0)</f>
        <v>0</v>
      </c>
      <c r="H12" s="80" t="s">
        <v>60</v>
      </c>
      <c r="I12" s="81">
        <v>10300</v>
      </c>
      <c r="J12" s="81">
        <v>14700</v>
      </c>
    </row>
    <row r="13" spans="1:15" x14ac:dyDescent="0.15">
      <c r="A13" s="13"/>
      <c r="B13" s="75" t="s">
        <v>26</v>
      </c>
      <c r="C13" s="82"/>
      <c r="D13" s="15"/>
      <c r="E13" s="21"/>
      <c r="F13" s="84">
        <f>IF(C13,IF(B9=1,-3000,IF(B9=2,-3000,0)),0)</f>
        <v>0</v>
      </c>
      <c r="H13" s="80" t="s">
        <v>61</v>
      </c>
      <c r="I13" s="81">
        <v>9300</v>
      </c>
      <c r="J13" s="81">
        <v>13600</v>
      </c>
    </row>
    <row r="14" spans="1:15" x14ac:dyDescent="0.15">
      <c r="A14" s="14" t="s">
        <v>31</v>
      </c>
      <c r="B14" s="82"/>
      <c r="C14" s="82"/>
      <c r="E14" s="85" t="s">
        <v>49</v>
      </c>
      <c r="F14" s="81">
        <f>SUM(F9:F13)</f>
        <v>0</v>
      </c>
      <c r="H14" s="80" t="s">
        <v>74</v>
      </c>
      <c r="I14" s="81">
        <v>8300</v>
      </c>
    </row>
    <row r="15" spans="1:15" x14ac:dyDescent="0.15">
      <c r="A15" s="14" t="s">
        <v>68</v>
      </c>
      <c r="B15" s="82"/>
      <c r="C15" s="82"/>
    </row>
    <row r="16" spans="1:15" x14ac:dyDescent="0.15">
      <c r="A16" s="14" t="s">
        <v>30</v>
      </c>
      <c r="B16" s="82"/>
    </row>
  </sheetData>
  <sheetProtection sheet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事務局使用</vt:lpstr>
      <vt:lpstr>申込書!Print_Area</vt:lpstr>
      <vt:lpstr>順序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sfj14</cp:lastModifiedBy>
  <cp:lastPrinted>2014-12-29T03:56:59Z</cp:lastPrinted>
  <dcterms:created xsi:type="dcterms:W3CDTF">2011-07-03T07:45:29Z</dcterms:created>
  <dcterms:modified xsi:type="dcterms:W3CDTF">2017-12-13T12:00:31Z</dcterms:modified>
</cp:coreProperties>
</file>